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278" documentId="120_S{2AC9BD13-BADA-5192-A53E-5A8FF88502F6}" xr6:coauthVersionLast="47" xr6:coauthVersionMax="47" xr10:uidLastSave="{FBC7B353-3710-4F7B-AFC8-4EEB3EB7AE43}"/>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34" i="1"/>
  <c r="G34" i="1"/>
  <c r="I34" i="1"/>
  <c r="J34" i="1"/>
  <c r="L34" i="1"/>
  <c r="B35" i="1"/>
  <c r="G35" i="1"/>
  <c r="I35" i="1"/>
  <c r="J35" i="1"/>
  <c r="L35" i="1"/>
  <c r="B36" i="1"/>
  <c r="G36" i="1"/>
  <c r="I36" i="1"/>
  <c r="J36" i="1"/>
  <c r="L36" i="1"/>
  <c r="G2" i="1"/>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2" i="9"/>
  <c r="G2" i="9"/>
  <c r="I2" i="9"/>
  <c r="L2" i="9"/>
  <c r="J2"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<sst xmlns="http://schemas.openxmlformats.org/spreadsheetml/2006/main" count="180293" uniqueCount="39129">
  <si>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</si>
  <si>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</si>
  <si>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</si>
  <si>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</si>
  <si>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</si>
  <si>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</si>
  <si>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</si>
  <si>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</si>
  <si>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</si>
  <si>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</si>
  <si>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</si>
  <si>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</si>
  <si>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</si>
  <si>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</si>
  <si>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</si>
  <si>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</si>
  <si>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</si>
  <si>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</si>
  <si>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</si>
  <si>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</si>
  <si>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</si>
  <si>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</si>
  <si>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</si>
  <si>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</si>
  <si>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</si>
  <si>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</si>
  <si>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</si>
  <si>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</si>
  <si>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</si>
  <si>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</si>
  <si>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</si>
  <si>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</si>
  <si>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</si>
  <si>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</si>
  <si>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</si>
  <si>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</si>
  <si>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</si>
  <si>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</si>
  <si>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</si>
  <si>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</si>
  <si>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</si>
  <si>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</si>
  <si>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</si>
  <si>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</si>
  <si>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</si>
  <si>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</si>
  <si>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</si>
  <si>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</si>
  <si>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</si>
  <si>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</si>
  <si>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</si>
  <si>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</si>
  <si>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</si>
  <si>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</si>
  <si>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</si>
  <si>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</si>
  <si>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</si>
  <si>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</si>
  <si>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</si>
  <si>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</si>
  <si>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</si>
  <si>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</si>
  <si>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</si>
  <si>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</si>
  <si>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</si>
  <si>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</si>
  <si>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</si>
  <si>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</si>
  <si>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</si>
  <si>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</si>
  <si>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</si>
  <si>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</si>
  <si>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</si>
  <si>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</si>
  <si>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</si>
  <si>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</si>
  <si>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</si>
  <si>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</si>
  <si>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</si>
  <si>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</si>
  <si>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</si>
  <si>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</si>
  <si>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</si>
  <si>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</si>
  <si>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</si>
  <si>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</si>
  <si>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</si>
  <si>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</si>
  <si>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</si>
  <si>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</si>
  <si>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</si>
  <si>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</si>
  <si>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</si>
  <si>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</si>
  <si>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</si>
  <si>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</si>
  <si>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</si>
  <si>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</si>
  <si>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</si>
  <si>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</si>
  <si>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</si>
  <si>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</si>
  <si>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</si>
  <si>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</si>
  <si>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</si>
  <si>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</si>
  <si>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</si>
  <si>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</si>
  <si>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</si>
  <si>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</si>
  <si>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</si>
  <si>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</si>
  <si>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</si>
  <si>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</si>
  <si>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</si>
  <si>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</si>
  <si>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</si>
  <si>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</si>
  <si>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</si>
  <si>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</si>
  <si>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</si>
  <si>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</si>
  <si>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</si>
  <si>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</si>
  <si>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</si>
  <si>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</si>
  <si>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</si>
  <si>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</si>
  <si>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</si>
  <si>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</si>
  <si>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</si>
  <si>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</si>
  <si>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</si>
  <si>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</si>
  <si>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</si>
  <si>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</si>
  <si>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</si>
  <si>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</si>
  <si>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</si>
  <si>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</si>
  <si>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</si>
  <si>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</si>
  <si>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</si>
  <si>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</si>
  <si>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</si>
  <si>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</si>
  <si>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</si>
  <si>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</si>
  <si>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</si>
  <si>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</si>
  <si>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</si>
  <si>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</si>
  <si>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</si>
  <si>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</si>
  <si>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</si>
  <si>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</si>
  <si>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</si>
  <si>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</si>
  <si>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</si>
  <si>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</si>
  <si>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</si>
  <si>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</si>
  <si>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</si>
  <si>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</si>
  <si>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</si>
  <si>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</si>
  <si>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</si>
  <si>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</si>
  <si>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</si>
  <si>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</si>
  <si>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</si>
  <si>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</si>
  <si>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</si>
  <si>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</si>
  <si>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</si>
  <si>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</si>
  <si>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</si>
  <si>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</si>
  <si>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</si>
  <si>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</si>
  <si>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</si>
  <si>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</si>
  <si>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</si>
  <si>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</si>
  <si>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</si>
  <si>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</si>
  <si>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</si>
  <si>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</si>
  <si>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</si>
  <si>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</si>
  <si>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</si>
  <si>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</si>
  <si>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</si>
  <si>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</si>
  <si>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</si>
  <si>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</si>
  <si>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</si>
  <si>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</si>
  <si>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</si>
  <si>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</si>
  <si>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</si>
  <si>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</si>
  <si>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</si>
  <si>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</si>
  <si>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</si>
  <si>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</si>
  <si>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</si>
  <si>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</si>
  <si>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</si>
  <si>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</si>
  <si>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</si>
  <si>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</si>
  <si>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</si>
  <si>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</si>
  <si>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</si>
  <si>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</si>
  <si>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</si>
  <si>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</si>
  <si>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</si>
  <si>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</si>
  <si>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</si>
  <si>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</si>
  <si>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</si>
  <si>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</si>
  <si>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</si>
  <si>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</si>
  <si>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</si>
  <si>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</si>
  <si>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</si>
  <si>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</si>
  <si>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</si>
  <si>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</si>
  <si>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</si>
  <si>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</si>
  <si>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</si>
  <si>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</si>
  <si>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</si>
  <si>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</si>
  <si>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</si>
  <si>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</si>
  <si>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</si>
  <si>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</si>
  <si>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</si>
  <si>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</si>
  <si>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</si>
  <si>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</si>
  <si>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</si>
  <si>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</si>
  <si>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</si>
  <si>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</si>
  <si>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</si>
  <si>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</si>
  <si>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</si>
  <si>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</si>
  <si>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</si>
  <si>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</si>
  <si>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</si>
  <si>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</si>
  <si>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</si>
  <si>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</si>
  <si>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</si>
  <si>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</si>
  <si>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</si>
  <si>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</si>
  <si>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</si>
  <si>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</si>
  <si>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</si>
  <si>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</si>
  <si>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</si>
  <si>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</si>
  <si>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</si>
  <si>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</si>
  <si>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</si>
  <si>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</si>
  <si>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</si>
  <si>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</si>
  <si>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</si>
  <si>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</si>
  <si>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</si>
  <si>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</si>
  <si>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</si>
  <si>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</si>
  <si>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</si>
  <si>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</si>
  <si>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</si>
  <si>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</si>
  <si>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</si>
  <si>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</si>
  <si>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</si>
  <si>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</si>
  <si>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</si>
  <si>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</si>
  <si>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</si>
  <si>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</si>
  <si>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</si>
  <si>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</si>
  <si>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</si>
  <si>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</si>
  <si>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</si>
  <si>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</si>
  <si>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</si>
  <si>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</si>
  <si>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</si>
  <si>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</si>
  <si>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</si>
  <si>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</si>
  <si>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</si>
  <si>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</si>
  <si>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</si>
  <si>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</si>
  <si>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</si>
  <si>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</si>
  <si>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</si>
  <si>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</si>
  <si>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</si>
  <si>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</si>
  <si>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</si>
  <si>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</si>
  <si>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</si>
  <si>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</si>
  <si>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</si>
  <si>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</si>
  <si>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</si>
  <si>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</si>
  <si>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</si>
  <si>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</si>
  <si>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</si>
  <si>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</si>
  <si>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</si>
  <si>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</si>
  <si>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</si>
  <si>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</si>
  <si>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</si>
  <si>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</si>
  <si>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</si>
  <si>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</si>
  <si>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</si>
  <si>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</si>
  <si>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</si>
  <si>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</si>
  <si>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</si>
  <si>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</si>
  <si>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</si>
  <si>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</si>
  <si>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</si>
  <si>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</si>
  <si>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</si>
  <si>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</si>
  <si>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</si>
  <si>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</si>
  <si>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</si>
  <si>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</si>
  <si>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</si>
  <si>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</si>
  <si>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</si>
  <si>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</si>
  <si>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</si>
  <si>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</si>
  <si>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</si>
  <si>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</si>
  <si>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</si>
  <si>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</si>
  <si>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</si>
  <si>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</si>
  <si>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</si>
  <si>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</si>
  <si>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</si>
  <si>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</si>
  <si>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</si>
  <si>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</si>
  <si>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</si>
  <si>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</si>
  <si>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</si>
  <si>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</si>
  <si>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</si>
  <si>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</si>
  <si>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</si>
  <si>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</si>
  <si>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</si>
  <si>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</si>
  <si>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</si>
  <si>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</si>
  <si>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</si>
  <si>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</si>
  <si>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</si>
  <si>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</si>
  <si>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</si>
  <si>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</si>
  <si>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</si>
  <si>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</si>
  <si>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</si>
  <si>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</si>
  <si>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</si>
  <si>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</si>
  <si>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</si>
  <si>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</si>
  <si>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</si>
  <si>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</si>
  <si>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</si>
  <si>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</si>
  <si>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</si>
  <si>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</si>
  <si>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</si>
  <si>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</si>
  <si>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</si>
  <si>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</si>
  <si>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</si>
  <si>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</si>
  <si>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</si>
  <si>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</si>
  <si>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</si>
  <si>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</si>
  <si>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</si>
  <si>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</si>
  <si>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</si>
  <si>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</si>
  <si>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</si>
  <si>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</si>
  <si>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</si>
  <si>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</si>
  <si>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</si>
  <si>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</si>
  <si>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</si>
  <si>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</si>
  <si>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</si>
  <si>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</si>
  <si>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</si>
  <si>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</si>
  <si>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</si>
  <si>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</si>
  <si>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</si>
  <si>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</si>
  <si>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</si>
  <si>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</si>
  <si>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</si>
  <si>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</si>
  <si>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</si>
  <si>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</si>
  <si>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</si>
  <si>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</si>
  <si>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</si>
  <si>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</si>
  <si>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</si>
  <si>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</si>
  <si>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</si>
  <si>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</si>
  <si>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</si>
  <si>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</si>
  <si>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</si>
  <si>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</si>
  <si>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</si>
  <si>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</si>
  <si>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</si>
  <si>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</si>
  <si>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</si>
  <si>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</si>
  <si>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</si>
  <si>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</si>
  <si>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</si>
  <si>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</si>
  <si>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</si>
  <si>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</si>
  <si>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</si>
  <si>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</si>
  <si>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</si>
  <si>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</si>
  <si>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</si>
  <si>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</si>
  <si>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</si>
  <si>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</si>
  <si>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</si>
  <si>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</si>
  <si>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</si>
  <si>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</si>
  <si>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</si>
  <si>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</si>
  <si>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</si>
  <si>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</si>
  <si>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</si>
  <si>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</si>
  <si>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</si>
  <si>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</si>
  <si>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</si>
  <si>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</si>
  <si>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</si>
  <si>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</si>
  <si>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</si>
  <si>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</si>
  <si>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</si>
  <si>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</si>
  <si>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</si>
  <si>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</si>
  <si>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</si>
  <si>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</si>
  <si>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</si>
  <si>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</si>
  <si>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</si>
  <si>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</si>
  <si>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</si>
  <si>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</si>
  <si>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</si>
  <si>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</si>
  <si>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</si>
  <si>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</si>
  <si>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</si>
  <si>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</si>
  <si>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</si>
  <si>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</si>
  <si>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</si>
  <si>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</si>
  <si>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</si>
  <si>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</si>
  <si>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</si>
  <si>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</si>
  <si>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</si>
  <si>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</si>
  <si>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</si>
  <si>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</si>
  <si>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</si>
  <si>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</si>
  <si>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</si>
  <si>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</si>
  <si>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</si>
  <si>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</si>
  <si>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</si>
  <si>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</si>
  <si>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</si>
  <si>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</si>
  <si>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</si>
  <si>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</si>
  <si>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</si>
  <si>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</si>
  <si>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</si>
  <si>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</si>
  <si>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</si>
  <si>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</si>
  <si>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</si>
  <si>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</si>
  <si>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</si>
  <si>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</si>
  <si>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</si>
  <si>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</si>
  <si>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</si>
  <si>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</si>
  <si>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</si>
  <si>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</si>
  <si>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</si>
  <si>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</si>
  <si>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</si>
  <si>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</si>
  <si>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</si>
  <si>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</si>
  <si>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</si>
  <si>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</si>
  <si>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</si>
  <si>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</si>
  <si>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</si>
  <si>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</si>
  <si>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</si>
  <si>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</si>
  <si>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</si>
  <si>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</si>
  <si>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</si>
  <si>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</si>
  <si>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</si>
  <si>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</si>
  <si>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</si>
  <si>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</si>
  <si>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</si>
  <si>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</si>
  <si>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</si>
  <si>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</si>
  <si>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</si>
  <si>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</si>
  <si>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</si>
  <si>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</si>
  <si>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</si>
  <si>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</si>
  <si>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</si>
  <si>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</si>
  <si>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</si>
  <si>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</si>
  <si>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</si>
  <si>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</si>
  <si>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</si>
  <si>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</si>
  <si>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</si>
  <si>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</si>
  <si>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</si>
  <si>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</si>
  <si>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</si>
  <si>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</si>
  <si>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</si>
  <si>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</si>
  <si>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</si>
  <si>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</si>
  <si>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</si>
  <si>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</si>
  <si>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</si>
  <si>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</si>
  <si>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</si>
  <si>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</si>
  <si>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</si>
  <si>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</si>
  <si>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</si>
  <si>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</si>
  <si>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</si>
  <si>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</si>
  <si>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</si>
  <si>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</si>
  <si>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</si>
  <si>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</si>
  <si>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</si>
  <si>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</si>
  <si>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</si>
  <si>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</si>
  <si>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</si>
  <si>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</si>
  <si>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</si>
  <si>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</si>
  <si>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</si>
  <si>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</si>
  <si>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</si>
  <si>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</si>
  <si>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</si>
  <si>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</si>
  <si>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</si>
  <si>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</si>
  <si>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</si>
  <si>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</si>
  <si>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</si>
  <si>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</si>
  <si>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</si>
  <si>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</si>
  <si>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</si>
  <si>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</si>
  <si>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</si>
  <si>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</si>
  <si>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</si>
  <si>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</si>
  <si>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</si>
  <si>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</si>
  <si>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</si>
  <si>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</si>
  <si>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</si>
  <si>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</si>
  <si>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</si>
  <si>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</si>
  <si>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</si>
  <si>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</si>
  <si>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</si>
  <si>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</si>
  <si>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</si>
  <si>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</si>
  <si>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</si>
  <si>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</si>
  <si>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</si>
  <si>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</si>
  <si>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</si>
  <si>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</si>
  <si>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</si>
  <si>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</si>
  <si>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</si>
  <si>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</si>
  <si>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</si>
  <si>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</si>
  <si>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</si>
  <si>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</si>
  <si>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</si>
  <si>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</si>
  <si>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</si>
  <si>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</si>
  <si>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</si>
  <si>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</si>
  <si>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</si>
  <si>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</si>
  <si>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</si>
  <si>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</si>
  <si>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</si>
  <si>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</si>
  <si>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</si>
  <si>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</si>
  <si>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</si>
  <si>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</si>
  <si>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</si>
  <si>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</si>
  <si>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</si>
  <si>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</si>
  <si>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</si>
  <si>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</si>
  <si>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</si>
  <si>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</si>
  <si>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</si>
  <si>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</si>
  <si>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</si>
  <si>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</si>
  <si>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</si>
  <si>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</si>
  <si>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</si>
  <si>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</si>
  <si>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</si>
  <si>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</si>
  <si>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</si>
  <si>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</si>
  <si>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</si>
  <si>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</si>
  <si>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</si>
  <si>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</si>
  <si>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</si>
  <si>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</si>
  <si>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</si>
  <si>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</si>
  <si>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</si>
  <si>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</si>
  <si>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</si>
  <si>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</si>
  <si>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</si>
  <si>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</si>
  <si>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</si>
  <si>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</si>
  <si>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</si>
  <si>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</si>
  <si>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</si>
  <si>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</si>
  <si>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</si>
  <si>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</si>
  <si>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</si>
  <si>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</si>
  <si>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</si>
  <si>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</si>
  <si>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</si>
  <si>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</si>
  <si>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</si>
  <si>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</si>
  <si>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</si>
  <si>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</si>
  <si>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</si>
  <si>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</si>
  <si>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</si>
  <si>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</si>
  <si>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</si>
  <si>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</si>
  <si>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</si>
  <si>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</si>
  <si>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</si>
  <si>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</si>
  <si>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</si>
  <si>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</si>
  <si>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</si>
  <si>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</si>
  <si>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</si>
  <si>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</si>
  <si>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</si>
  <si>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</si>
  <si>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</si>
  <si>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</si>
  <si>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</si>
  <si>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</si>
  <si>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</si>
  <si>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</si>
  <si>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</si>
  <si>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</si>
  <si>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</si>
  <si>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</si>
  <si>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</si>
  <si>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</si>
  <si>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</si>
  <si>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</si>
  <si>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</si>
  <si>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</si>
  <si>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</si>
  <si>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</si>
  <si>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</si>
  <si>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</si>
  <si>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</si>
  <si>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</si>
  <si>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</si>
  <si>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</si>
  <si>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</si>
  <si>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</si>
  <si>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</si>
  <si>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</si>
  <si>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</si>
  <si>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</si>
  <si>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</si>
  <si>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</si>
  <si>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</si>
  <si>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</si>
  <si>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</si>
  <si>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</si>
  <si>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</si>
  <si>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</si>
  <si>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</si>
  <si>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</si>
  <si>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</si>
  <si>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</si>
  <si>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</si>
  <si>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</si>
  <si>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</si>
  <si>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</si>
  <si>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</si>
  <si>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</si>
  <si>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</si>
  <si>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</si>
  <si>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</si>
  <si>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</si>
  <si>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</si>
  <si>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</si>
  <si>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</si>
  <si>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</si>
  <si>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</si>
  <si>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</si>
  <si>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</si>
  <si>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</si>
  <si>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</si>
  <si>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</si>
  <si>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</si>
  <si>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</si>
  <si>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</si>
  <si>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</si>
  <si>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</si>
  <si>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</si>
  <si>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</si>
  <si>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</si>
  <si>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</si>
  <si>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</si>
  <si>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</si>
  <si>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</si>
  <si>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</si>
  <si>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</si>
  <si>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</si>
  <si>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</si>
  <si>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</si>
  <si>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</si>
  <si>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</si>
  <si>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</si>
  <si>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</si>
  <si>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</si>
  <si>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</si>
  <si>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</si>
  <si>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</si>
  <si>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</si>
  <si>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</si>
  <si>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</si>
  <si>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</si>
  <si>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</si>
  <si>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</si>
  <si>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</si>
  <si>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</si>
  <si>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</si>
  <si>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</si>
  <si>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</si>
  <si>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</si>
  <si>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</si>
  <si>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</si>
  <si>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</si>
  <si>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</si>
  <si>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</si>
  <si>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</si>
  <si>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</si>
  <si>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</si>
  <si>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</si>
  <si>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</si>
  <si>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</si>
  <si>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</si>
  <si>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</si>
  <si>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</si>
  <si>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</si>
  <si>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</si>
  <si>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</si>
  <si>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</si>
  <si>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</si>
  <si>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</si>
  <si>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</si>
  <si>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</si>
  <si>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</si>
  <si>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</si>
  <si>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</si>
  <si>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</si>
  <si>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</si>
  <si>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</si>
  <si>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</si>
  <si>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</si>
  <si>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</si>
  <si>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</si>
  <si>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</si>
  <si>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</si>
  <si>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</si>
  <si>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</si>
  <si>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</si>
  <si>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</si>
  <si>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</si>
  <si>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</si>
  <si>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</si>
  <si>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</si>
  <si>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</si>
  <si>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</si>
  <si>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</si>
  <si>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</si>
  <si>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</si>
  <si>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</si>
  <si>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</si>
  <si>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</si>
  <si>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</si>
  <si>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</si>
  <si>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</si>
  <si>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</si>
  <si>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</si>
  <si>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</si>
  <si>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</si>
  <si>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</si>
  <si>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</si>
  <si>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</si>
  <si>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</si>
  <si>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</si>
  <si>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</si>
  <si>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</si>
  <si>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</si>
  <si>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</si>
  <si>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</si>
  <si>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</si>
  <si>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</si>
  <si>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</si>
  <si>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</si>
  <si>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</si>
  <si>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</si>
  <si>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</si>
  <si>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</si>
  <si>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</si>
  <si>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</si>
  <si>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</si>
  <si>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</si>
  <si>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</si>
  <si>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</si>
  <si>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</si>
  <si>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</si>
  <si>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</si>
  <si>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</si>
  <si>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</si>
  <si>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</si>
  <si>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</si>
  <si>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</si>
  <si>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</si>
  <si>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</si>
  <si>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</si>
  <si>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</si>
  <si>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</si>
  <si>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</si>
  <si>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</si>
  <si>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</si>
  <si>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</si>
  <si>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</si>
  <si>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</si>
  <si>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</si>
  <si>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</si>
  <si>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</si>
  <si>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</si>
  <si>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</si>
  <si>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</si>
  <si>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</si>
  <si>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</si>
  <si>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</si>
  <si>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</si>
  <si>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</si>
  <si>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</si>
  <si>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</si>
  <si>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</si>
  <si>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</si>
  <si>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</si>
  <si>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</si>
  <si>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</si>
  <si>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</si>
  <si>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</si>
  <si>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</si>
  <si>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</si>
  <si>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</si>
  <si>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</si>
  <si>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</si>
  <si>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</si>
  <si>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</si>
  <si>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</si>
  <si>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</si>
  <si>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</si>
  <si>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</si>
  <si>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</si>
  <si>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</si>
  <si>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</si>
  <si>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</si>
  <si>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</si>
  <si>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</si>
  <si>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</si>
  <si>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</si>
  <si>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</si>
  <si>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</si>
  <si>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</si>
  <si>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</si>
  <si>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</si>
  <si>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</si>
  <si>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</si>
  <si>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</si>
  <si>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</si>
  <si>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</si>
  <si>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</si>
  <si>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</si>
  <si>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</si>
  <si>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</si>
  <si>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</si>
  <si>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</si>
  <si>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</si>
  <si>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</si>
  <si>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</si>
  <si>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</si>
  <si>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</si>
  <si>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</si>
  <si>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</si>
  <si>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</si>
  <si>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</si>
  <si>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</si>
  <si>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</si>
  <si>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</si>
  <si>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</si>
  <si>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</si>
  <si>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</si>
  <si>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</si>
  <si>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</si>
  <si>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</si>
  <si>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</si>
  <si>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</si>
  <si>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</si>
  <si>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</si>
  <si>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</si>
  <si>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</si>
  <si>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</si>
  <si>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</si>
  <si>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</si>
  <si>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</si>
  <si>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</si>
  <si>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</si>
  <si>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</si>
  <si>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</si>
  <si>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</si>
  <si>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</si>
  <si>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</si>
  <si>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</si>
  <si>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</si>
  <si>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</si>
  <si>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</si>
  <si>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</si>
  <si>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</si>
  <si>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</si>
  <si>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</si>
  <si>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</si>
  <si>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</si>
  <si>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</si>
  <si>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</si>
  <si>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</si>
  <si>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</si>
  <si>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</si>
  <si>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</si>
  <si>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</si>
  <si>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</si>
  <si>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</si>
  <si>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</si>
  <si>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</si>
  <si>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</si>
  <si>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</si>
  <si>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</si>
  <si>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</si>
  <si>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</si>
  <si>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</si>
  <si>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</si>
  <si>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</si>
  <si>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</si>
  <si>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</si>
  <si>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</si>
  <si>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</si>
  <si>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</si>
  <si>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</si>
  <si>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</si>
  <si>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</si>
  <si>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</si>
  <si>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</si>
  <si>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</si>
  <si>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</si>
  <si>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</si>
  <si>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</si>
  <si>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</si>
  <si>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</si>
  <si>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</si>
  <si>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</si>
  <si>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</si>
  <si>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</si>
  <si>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</si>
  <si>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</si>
  <si>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</si>
  <si>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</si>
  <si>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</si>
  <si>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</si>
  <si>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</si>
  <si>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</si>
  <si>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</si>
  <si>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</si>
  <si>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</si>
  <si>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</si>
  <si>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</si>
  <si>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</si>
  <si>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</si>
  <si>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</si>
  <si>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</si>
  <si>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</si>
  <si>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</si>
  <si>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</si>
  <si>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</si>
  <si>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</si>
  <si>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</si>
  <si>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</si>
  <si>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</si>
  <si>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</si>
  <si>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</si>
  <si>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</si>
  <si>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</si>
  <si>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</si>
  <si>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</si>
  <si>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</si>
  <si>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</si>
  <si>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</si>
  <si>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</si>
  <si>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</si>
  <si>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</si>
  <si>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</si>
  <si>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</si>
  <si>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</si>
  <si>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</si>
  <si>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</si>
  <si>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</si>
  <si>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</si>
  <si>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</si>
  <si>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</si>
  <si>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</si>
  <si>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</si>
  <si>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</si>
  <si>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</si>
  <si>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</si>
  <si>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</si>
  <si>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</si>
  <si>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</si>
  <si>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</si>
  <si>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</si>
  <si>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</si>
  <si>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</si>
  <si>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</si>
  <si>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</si>
  <si>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</si>
  <si>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</si>
  <si>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</si>
  <si>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</si>
  <si>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</si>
  <si>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</si>
  <si>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</si>
  <si>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</si>
  <si>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</si>
  <si>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</si>
  <si>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</si>
  <si>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</si>
  <si>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</si>
  <si>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</si>
  <si>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</si>
  <si>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</si>
  <si>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</si>
  <si>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</si>
  <si>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</si>
  <si>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</si>
  <si>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</si>
  <si>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</si>
  <si>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</si>
  <si>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</si>
  <si>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</si>
  <si>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</si>
  <si>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</si>
  <si>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</si>
  <si>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</si>
  <si>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</si>
  <si>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</si>
  <si>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</si>
  <si>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</si>
  <si>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</si>
  <si>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</si>
  <si>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</si>
  <si>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</si>
  <si>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</si>
  <si>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</si>
  <si>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</si>
  <si>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</si>
  <si>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</si>
  <si>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</si>
  <si>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</si>
  <si>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</si>
  <si>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</si>
  <si>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</si>
  <si>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</si>
  <si>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</si>
  <si>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</si>
  <si>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</si>
  <si>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</si>
  <si>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</si>
  <si>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</si>
  <si>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</si>
  <si>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</si>
  <si>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</si>
  <si>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</si>
  <si>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</si>
  <si>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</si>
  <si>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</si>
  <si>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</si>
  <si>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</si>
  <si>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</si>
  <si>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</si>
  <si>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</si>
  <si>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</si>
  <si>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</si>
  <si>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</si>
  <si>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</si>
  <si>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</si>
  <si>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</si>
  <si>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</si>
  <si>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</si>
  <si>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</si>
  <si>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</si>
  <si>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</si>
  <si>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</si>
  <si>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</si>
  <si>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</si>
  <si>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</si>
  <si>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</si>
  <si>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</si>
  <si>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</si>
  <si>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</si>
  <si>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</si>
  <si>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</si>
  <si>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</si>
  <si>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</si>
  <si>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</si>
  <si>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</si>
  <si>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</si>
  <si>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</si>
  <si>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</si>
  <si>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</si>
  <si>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</si>
  <si>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</si>
  <si>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</si>
  <si>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</si>
  <si>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</si>
  <si>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</si>
  <si>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</si>
  <si>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</si>
  <si>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</si>
  <si>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</si>
  <si>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</si>
  <si>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</si>
  <si>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</si>
  <si>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</si>
  <si>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</si>
  <si>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</si>
  <si>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</si>
  <si>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</si>
  <si>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</si>
  <si>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</si>
  <si>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</si>
  <si>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</si>
  <si>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</si>
  <si>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</si>
  <si>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</si>
  <si>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</si>
  <si>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</si>
  <si>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</si>
  <si>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</si>
  <si>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</si>
  <si>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</si>
  <si>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</si>
  <si>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</si>
  <si>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</si>
  <si>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</si>
  <si>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</si>
  <si>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</si>
  <si>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</si>
  <si>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</si>
  <si>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</si>
  <si>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</si>
  <si>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</si>
  <si>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</si>
  <si>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</si>
  <si>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</si>
  <si>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</si>
  <si>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</si>
  <si>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</si>
  <si>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</si>
  <si>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</si>
  <si>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</si>
  <si>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</si>
  <si>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</si>
  <si>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</si>
  <si>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</si>
  <si>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</si>
  <si>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</si>
  <si>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</si>
  <si>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</si>
  <si>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</si>
  <si>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</si>
  <si>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</si>
  <si>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</si>
  <si>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</si>
  <si>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</si>
  <si>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</si>
  <si>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</si>
  <si>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</si>
  <si>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</si>
  <si>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</si>
  <si>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</si>
  <si>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</si>
  <si>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</si>
  <si>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</si>
  <si>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</si>
  <si>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</si>
  <si>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</si>
  <si>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</si>
  <si>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</si>
  <si>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</si>
  <si>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</si>
  <si>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</si>
  <si>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</si>
  <si>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</si>
  <si>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</si>
  <si>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</si>
  <si>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</si>
  <si>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</si>
  <si>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</si>
  <si>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</si>
  <si>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</si>
  <si>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</si>
  <si>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</si>
  <si>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</si>
  <si>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</si>
  <si>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</si>
  <si>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</si>
  <si>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</si>
  <si>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</si>
  <si>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</si>
  <si>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</si>
  <si>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</si>
  <si>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</si>
  <si>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</si>
  <si>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</si>
  <si>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</si>
  <si>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</si>
  <si>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</si>
  <si>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</si>
  <si>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</si>
  <si>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</si>
  <si>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</si>
  <si>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</si>
  <si>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</si>
  <si>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</si>
  <si>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</si>
  <si>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</si>
  <si>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</si>
  <si>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</si>
  <si>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</si>
  <si>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</si>
  <si>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</si>
  <si>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</si>
  <si>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</si>
  <si>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</si>
  <si>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</si>
  <si>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</si>
  <si>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</si>
  <si>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</si>
  <si>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</si>
  <si>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</si>
  <si>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</si>
  <si>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</si>
  <si>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</si>
  <si>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</si>
  <si>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</si>
  <si>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</si>
  <si>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</si>
  <si>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</si>
  <si>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</si>
  <si>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</si>
  <si>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</si>
  <si>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</si>
  <si>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</si>
  <si>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</si>
  <si>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</si>
  <si>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</si>
  <si>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</si>
  <si>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</si>
  <si>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</si>
  <si>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</si>
  <si>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</si>
  <si>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</si>
  <si>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</si>
  <si>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</si>
  <si>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</si>
  <si>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</si>
  <si>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</si>
  <si>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</si>
  <si>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</si>
  <si>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</si>
  <si>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</si>
  <si>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</si>
  <si>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</si>
  <si>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</si>
  <si>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</si>
  <si>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</si>
  <si>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</si>
  <si>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</si>
  <si>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</si>
  <si>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</si>
  <si>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</si>
  <si>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</si>
  <si>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</si>
  <si>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</si>
  <si>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</si>
  <si>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</si>
  <si>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</si>
  <si>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</si>
  <si>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</si>
  <si>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</si>
  <si>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</si>
  <si>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</si>
  <si>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</si>
  <si>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</si>
  <si>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</si>
  <si>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</si>
  <si>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</si>
  <si>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</si>
  <si>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</si>
  <si>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</si>
  <si>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</si>
  <si>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</si>
  <si>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</si>
  <si>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</si>
  <si>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</si>
  <si>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</si>
  <si>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</si>
  <si>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</si>
  <si>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</si>
  <si>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</si>
  <si>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</si>
  <si>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</si>
  <si>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</si>
  <si>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</si>
  <si>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</si>
  <si>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</si>
  <si>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</si>
  <si>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</si>
  <si>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</si>
  <si>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</si>
  <si>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</si>
  <si>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</si>
  <si>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</si>
  <si>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</si>
  <si>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</si>
  <si>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</si>
  <si>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</si>
  <si>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</si>
  <si>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</si>
  <si>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</si>
  <si>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</si>
  <si>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</si>
  <si>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</si>
  <si>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</si>
  <si>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</si>
  <si>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</si>
  <si>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</si>
  <si>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</si>
  <si>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</si>
  <si>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</si>
  <si>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</si>
  <si>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</si>
  <si>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</si>
  <si>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</si>
  <si>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</si>
  <si>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</si>
  <si>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</si>
  <si>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</si>
  <si>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</si>
  <si>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</si>
  <si>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</si>
  <si>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</si>
  <si>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</si>
  <si>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</si>
  <si>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</si>
  <si>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</si>
  <si>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</si>
  <si>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</si>
  <si>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</si>
  <si>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</si>
  <si>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</si>
  <si>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</si>
  <si>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</si>
  <si>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</si>
  <si>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</si>
  <si>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</si>
  <si>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</si>
  <si>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</si>
  <si>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</si>
  <si>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</si>
  <si>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</si>
  <si>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</si>
  <si>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</si>
  <si>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</si>
  <si>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</si>
  <si>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</si>
  <si>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</si>
  <si>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</si>
  <si>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</si>
  <si>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</si>
  <si>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</si>
  <si>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</si>
  <si>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</si>
  <si>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</si>
  <si>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</si>
  <si>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</si>
  <si>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</si>
  <si>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</si>
  <si>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</si>
  <si>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</si>
  <si>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</si>
  <si>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</si>
  <si>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</si>
  <si>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</si>
  <si>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</si>
  <si>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</si>
  <si>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</si>
  <si>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</si>
  <si>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</si>
  <si>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</si>
  <si>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</si>
  <si>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</si>
  <si>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</si>
  <si>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</si>
  <si>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</si>
  <si>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</si>
  <si>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</si>
  <si>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</si>
  <si>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</si>
  <si>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</si>
  <si>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</si>
  <si>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</si>
  <si>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</si>
  <si>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</si>
  <si>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</si>
  <si>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</si>
  <si>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</si>
  <si>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</si>
  <si>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</si>
  <si>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</si>
  <si>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</si>
  <si>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</si>
  <si>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</si>
  <si>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</si>
  <si>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</si>
  <si>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</si>
  <si>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</si>
  <si>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</si>
  <si>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</si>
  <si>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</si>
  <si>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</si>
  <si>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</si>
  <si>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</si>
  <si>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</si>
  <si>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</si>
  <si>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</si>
  <si>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</si>
  <si>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</si>
  <si>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</si>
  <si>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</si>
  <si>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</si>
  <si>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</si>
  <si>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</si>
  <si>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</si>
  <si>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</si>
  <si>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</si>
  <si>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</si>
  <si>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</si>
  <si>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</si>
  <si>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</si>
  <si>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</si>
  <si>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</si>
  <si>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</si>
  <si>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</si>
  <si>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</si>
  <si>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</si>
  <si>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</si>
  <si>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</si>
  <si>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</si>
  <si>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</si>
  <si>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</si>
  <si>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</si>
  <si>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</si>
  <si>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</si>
  <si>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</si>
  <si>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</si>
  <si>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</si>
  <si>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</si>
  <si>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</si>
  <si>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</si>
  <si>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</si>
  <si>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</si>
  <si>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</si>
  <si>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</si>
  <si>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</si>
  <si>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</si>
  <si>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</si>
  <si>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</si>
  <si>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</si>
  <si>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</si>
  <si>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</si>
  <si>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</si>
  <si>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</si>
  <si>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</si>
  <si>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</si>
  <si>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</si>
  <si>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</si>
  <si>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</si>
  <si>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</si>
  <si>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</si>
  <si>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</si>
  <si>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</si>
  <si>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</si>
  <si>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</si>
  <si>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</si>
  <si>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</si>
  <si>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</si>
  <si>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</si>
  <si>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</si>
  <si>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</si>
  <si>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</si>
  <si>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</si>
  <si>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</si>
  <si>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</si>
  <si>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</si>
  <si>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</si>
  <si>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</si>
  <si>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</si>
  <si>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</si>
  <si>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</si>
  <si>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</si>
  <si>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</si>
  <si>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</si>
  <si>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</si>
  <si>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</si>
  <si>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</si>
  <si>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</si>
  <si>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</si>
  <si>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</si>
  <si>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</si>
  <si>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</si>
  <si>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</si>
  <si>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</si>
  <si>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</si>
  <si>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</si>
  <si>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</si>
  <si>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</si>
  <si>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</si>
  <si>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</si>
  <si>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</si>
  <si>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</si>
  <si>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</si>
  <si>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</si>
  <si>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</si>
  <si>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</si>
  <si>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</si>
  <si>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</si>
  <si>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</si>
  <si>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</si>
  <si>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</si>
  <si>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</si>
  <si>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</si>
  <si>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</si>
  <si>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</si>
  <si>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</si>
  <si>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</si>
  <si>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</si>
  <si>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</si>
  <si>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</si>
  <si>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</si>
  <si>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</si>
  <si>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</si>
  <si>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</si>
  <si>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</si>
  <si>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</si>
  <si>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</si>
  <si>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</si>
  <si>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</si>
  <si>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</si>
  <si>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</si>
  <si>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</si>
  <si>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</si>
  <si>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</si>
  <si>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</si>
  <si>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</si>
  <si>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</si>
  <si>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</si>
  <si>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</si>
  <si>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</si>
  <si>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</si>
  <si>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</si>
  <si>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</si>
  <si>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</si>
  <si>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</si>
  <si>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</si>
  <si>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</si>
  <si>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</si>
  <si>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</si>
  <si>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</si>
  <si>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</si>
  <si>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</si>
  <si>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</si>
  <si>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</si>
  <si>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</si>
  <si>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</si>
  <si>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</si>
  <si>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</si>
  <si>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</si>
  <si>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</si>
  <si>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</si>
  <si>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</si>
  <si>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</si>
  <si>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</si>
  <si>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</si>
  <si>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</si>
  <si>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</si>
  <si>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</si>
  <si>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</si>
  <si>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</si>
  <si>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</si>
  <si>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</si>
  <si>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</si>
  <si>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</si>
  <si>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</si>
  <si>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</si>
  <si>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</si>
  <si>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</si>
  <si>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</si>
  <si>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</si>
  <si>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</si>
  <si>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</si>
  <si>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</si>
  <si>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</si>
  <si>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</si>
  <si>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</si>
  <si>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</si>
  <si>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</si>
  <si>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</si>
  <si>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</si>
  <si>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</si>
  <si>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</si>
  <si>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</si>
  <si>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</si>
  <si>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</si>
  <si>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</si>
  <si>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</si>
  <si>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</si>
  <si>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</si>
  <si>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</si>
  <si>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</si>
  <si>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</si>
  <si>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</si>
  <si>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</si>
  <si>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</si>
  <si>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</si>
  <si>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</si>
  <si>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</si>
  <si>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</si>
  <si>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</si>
  <si>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</si>
  <si>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</si>
  <si>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</si>
  <si>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</si>
  <si>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</si>
  <si>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</si>
  <si>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</si>
  <si>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</si>
  <si>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</si>
  <si>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</si>
  <si>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</si>
  <si>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</si>
  <si>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</si>
  <si>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</si>
  <si>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</si>
  <si>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</si>
  <si>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</si>
  <si>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</si>
  <si>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</si>
  <si>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</si>
  <si>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</si>
  <si>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</si>
  <si>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</si>
  <si>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</si>
  <si>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</si>
  <si>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</si>
  <si>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</si>
  <si>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</si>
  <si>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</si>
  <si>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</si>
  <si>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</si>
  <si>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</si>
  <si>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</si>
  <si>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</si>
  <si>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</si>
  <si>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</si>
  <si>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</si>
  <si>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</si>
  <si>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</si>
  <si>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</si>
  <si>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</si>
  <si>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</si>
  <si>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</si>
  <si>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</si>
  <si>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</si>
  <si>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</si>
  <si>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</si>
  <si>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</si>
  <si>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</si>
  <si>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</si>
  <si>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</si>
  <si>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</si>
  <si>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</si>
  <si>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</si>
  <si>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</si>
  <si>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</si>
  <si>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</si>
  <si>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</si>
  <si>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</si>
  <si>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</si>
  <si>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</si>
  <si>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</si>
  <si>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</si>
  <si>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</si>
  <si>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</si>
  <si>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</si>
  <si>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</si>
  <si>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</si>
  <si>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</si>
  <si>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</si>
  <si>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</si>
  <si>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</si>
  <si>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</si>
  <si>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</si>
  <si>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</si>
  <si>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</si>
  <si>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</si>
  <si>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</si>
  <si>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</si>
  <si>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</si>
  <si>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</si>
  <si>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</si>
  <si>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</si>
  <si>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</si>
  <si>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</si>
  <si>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</si>
  <si>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</si>
  <si>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</si>
  <si>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</si>
  <si>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</si>
  <si>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</si>
  <si>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</si>
  <si>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</si>
  <si>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</si>
  <si>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</si>
  <si>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</si>
  <si>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</si>
  <si>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</si>
  <si>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</si>
  <si>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</si>
  <si>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</si>
  <si>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</si>
  <si>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</si>
  <si>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</si>
  <si>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</si>
  <si>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</si>
  <si>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</si>
  <si>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</si>
  <si>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</si>
  <si>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</si>
  <si>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</si>
  <si>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</si>
  <si>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</si>
  <si>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</si>
  <si>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</si>
  <si>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</si>
  <si>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</si>
  <si>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</si>
  <si>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</si>
  <si>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</si>
  <si>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</si>
  <si>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</si>
  <si>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</si>
  <si>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</si>
  <si>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</si>
  <si>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</si>
  <si>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</si>
  <si>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</si>
  <si>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</si>
  <si>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</si>
  <si>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</si>
  <si>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</si>
  <si>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</si>
  <si>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</si>
  <si>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</si>
  <si>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</si>
  <si>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</si>
  <si>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</si>
  <si>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</si>
  <si>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</si>
  <si>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</si>
  <si>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</si>
  <si>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</si>
  <si>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</si>
  <si>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</si>
  <si>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</si>
  <si>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</si>
  <si>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</si>
  <si>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</si>
  <si>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</si>
  <si>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</si>
  <si>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</si>
  <si>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</si>
  <si>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</si>
  <si>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</si>
  <si>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</si>
  <si>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</si>
  <si>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</si>
  <si>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</si>
  <si>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</si>
  <si>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</si>
  <si>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</si>
  <si>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</si>
  <si>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</si>
  <si>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</si>
  <si>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</si>
  <si>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</si>
  <si>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</si>
  <si>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</si>
  <si>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</si>
  <si>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</si>
  <si>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</si>
  <si>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</si>
  <si>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</si>
  <si>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</si>
  <si>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</si>
  <si>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</si>
  <si>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</si>
  <si>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</si>
  <si>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</si>
  <si>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</si>
  <si>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</si>
  <si>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</si>
  <si>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</si>
  <si>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</si>
  <si>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</si>
  <si>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</si>
  <si>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</si>
  <si>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</si>
  <si>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</si>
  <si>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</si>
  <si>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</si>
  <si>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</si>
  <si>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</si>
  <si>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</si>
  <si>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</si>
  <si>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</si>
  <si>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</si>
  <si>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</si>
  <si>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</si>
  <si>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</si>
  <si>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</si>
  <si>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</si>
  <si>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</si>
  <si>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</si>
  <si>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</si>
  <si>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</si>
  <si>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</si>
  <si>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</si>
  <si>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</si>
  <si>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</si>
  <si>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</si>
  <si>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</si>
  <si>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</si>
  <si>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</si>
  <si>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</si>
  <si>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</si>
  <si>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</si>
  <si>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</si>
  <si>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</si>
  <si>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</si>
  <si>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</si>
  <si>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</si>
  <si>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</si>
  <si>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</si>
  <si>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</si>
  <si>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</si>
  <si>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</si>
  <si>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</si>
  <si>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</si>
  <si>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</si>
  <si>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</si>
  <si>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</si>
  <si>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</si>
  <si>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</si>
  <si>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</si>
  <si>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</si>
  <si>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</si>
  <si>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</si>
  <si>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</si>
  <si>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</si>
  <si>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</si>
  <si>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</si>
  <si>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</si>
  <si>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</si>
  <si>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</si>
  <si>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</si>
  <si>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</si>
  <si>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</si>
  <si>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</si>
  <si>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</si>
  <si>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</si>
  <si>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</si>
  <si>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</si>
  <si>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</si>
  <si>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</si>
  <si>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</si>
  <si>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</si>
  <si>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</si>
  <si>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</si>
  <si>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</si>
  <si>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</si>
  <si>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</si>
  <si>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</si>
  <si>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</si>
  <si>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</si>
  <si>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</si>
  <si>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</si>
  <si>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</si>
  <si>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</si>
  <si>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</si>
  <si>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</si>
  <si>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</si>
  <si>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</si>
  <si>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</si>
  <si>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</si>
  <si>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</si>
  <si>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</si>
  <si>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</si>
  <si>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</si>
  <si>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</si>
  <si>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</si>
  <si>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</si>
  <si>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</si>
  <si>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</si>
  <si>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</si>
  <si>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</si>
  <si>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</si>
  <si>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</si>
  <si>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</si>
  <si>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</si>
  <si>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</si>
  <si>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</si>
  <si>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</si>
  <si>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</si>
  <si>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</si>
  <si>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</si>
  <si>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</si>
  <si>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</si>
  <si>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</si>
  <si>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</si>
  <si>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</si>
  <si>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</si>
  <si>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</si>
  <si>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</si>
  <si>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</si>
  <si>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</si>
  <si>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</si>
  <si>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</si>
  <si>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</si>
  <si>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</si>
  <si>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</si>
  <si>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</si>
  <si>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</si>
  <si>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</si>
  <si>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</si>
  <si>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</si>
  <si>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</si>
  <si>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</si>
  <si>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</si>
  <si>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</si>
  <si>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</si>
  <si>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</si>
  <si>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</si>
  <si>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</si>
  <si>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</si>
  <si>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</si>
  <si>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</si>
  <si>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</si>
  <si>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</si>
  <si>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</si>
  <si>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</si>
  <si>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</si>
  <si>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</si>
  <si>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</si>
  <si>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</si>
  <si>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</si>
  <si>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</si>
  <si>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</si>
  <si>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</si>
  <si>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</si>
  <si>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</si>
  <si>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</si>
  <si>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</si>
  <si>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</si>
  <si>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</si>
  <si>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</si>
  <si>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</si>
  <si>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</si>
  <si>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</si>
  <si>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</si>
  <si>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</si>
  <si>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</si>
  <si>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</si>
  <si>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</si>
  <si>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</si>
  <si>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</si>
  <si>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</si>
  <si>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</si>
  <si>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</si>
  <si>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</si>
  <si>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</si>
  <si>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</si>
  <si>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</si>
  <si>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</si>
  <si>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</si>
  <si>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</si>
  <si>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</si>
  <si>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</si>
  <si>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</si>
  <si>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</si>
  <si>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</si>
  <si>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</si>
  <si>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</si>
  <si>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</si>
  <si>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</si>
  <si>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</si>
  <si>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</si>
  <si>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</si>
  <si>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</si>
  <si>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</si>
  <si>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</si>
  <si>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</si>
  <si>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</si>
  <si>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</si>
  <si>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</si>
  <si>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</si>
  <si>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</si>
  <si>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</si>
  <si>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</si>
  <si>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</si>
  <si>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</si>
  <si>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</si>
  <si>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</si>
  <si>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</si>
  <si>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</si>
  <si>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</si>
  <si>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</si>
  <si>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</si>
  <si>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</si>
  <si>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</si>
  <si>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</si>
  <si>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</si>
  <si>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</si>
  <si>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</si>
  <si>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</si>
  <si>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</si>
  <si>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</si>
  <si>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</si>
  <si>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</si>
  <si>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</si>
  <si>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</si>
  <si>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</si>
  <si>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</si>
  <si>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</si>
  <si>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</si>
  <si>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</si>
  <si>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</si>
  <si>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</si>
  <si>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</si>
  <si>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</si>
  <si>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</si>
  <si>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</si>
  <si>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</si>
  <si>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</si>
  <si>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</si>
  <si>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</si>
  <si>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</si>
  <si>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</si>
  <si>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</si>
  <si>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</si>
  <si>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</si>
  <si>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</si>
  <si>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</si>
  <si>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</si>
  <si>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</si>
  <si>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</si>
  <si>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</si>
  <si>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</si>
  <si>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</si>
  <si>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</si>
  <si>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</si>
  <si>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</si>
  <si>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</si>
  <si>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</si>
  <si>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</si>
  <si>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</si>
  <si>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</si>
  <si>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</si>
  <si>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</si>
  <si>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</si>
  <si>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</si>
  <si>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</si>
  <si>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</si>
  <si>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</si>
  <si>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</si>
  <si>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</si>
  <si>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</si>
  <si>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</si>
  <si>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</si>
  <si>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</si>
  <si>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</si>
  <si>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</si>
  <si>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</si>
  <si>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</si>
  <si>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</si>
  <si>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</si>
  <si>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</si>
  <si>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</si>
  <si>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</si>
  <si>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</si>
  <si>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</si>
  <si>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</si>
  <si>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</si>
  <si>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</si>
  <si>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</si>
  <si>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</si>
  <si>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</si>
  <si>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</si>
  <si>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</si>
  <si>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</si>
  <si>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</si>
  <si>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</si>
  <si>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</si>
  <si>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</si>
  <si>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</si>
  <si>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</si>
  <si>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</si>
  <si>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</si>
  <si>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</si>
  <si>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</si>
  <si>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</si>
  <si>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</si>
  <si>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</si>
  <si>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</si>
  <si>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</si>
  <si>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</si>
  <si>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</si>
  <si>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</si>
  <si>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</si>
  <si>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</si>
  <si>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</si>
  <si>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</si>
  <si>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</si>
  <si>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</si>
  <si>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</si>
  <si>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</si>
  <si>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</si>
  <si>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</si>
  <si>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</si>
  <si>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</si>
  <si>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</si>
  <si>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</si>
  <si>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</si>
  <si>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</si>
  <si>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</si>
  <si>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</si>
  <si>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</si>
  <si>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</si>
  <si>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</si>
  <si>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</si>
  <si>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</si>
  <si>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</si>
  <si>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</si>
  <si>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</si>
  <si>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</si>
  <si>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</si>
  <si>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</si>
  <si>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</si>
  <si>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</si>
  <si>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</si>
  <si>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</si>
  <si>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</si>
  <si>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</si>
  <si>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</si>
  <si>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</si>
  <si>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</si>
  <si>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</si>
  <si>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</si>
  <si>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</si>
  <si>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</si>
  <si>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</si>
  <si>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</si>
  <si>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</si>
  <si>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</si>
  <si>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</si>
  <si>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</si>
  <si>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</si>
  <si>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</si>
  <si>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</si>
  <si>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</si>
  <si>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</si>
  <si>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</si>
  <si>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</si>
  <si>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</si>
  <si>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</si>
  <si>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</si>
  <si>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</si>
  <si>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</si>
  <si>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</si>
  <si>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</si>
  <si>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</si>
  <si>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</si>
  <si>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</si>
  <si>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</si>
  <si>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</si>
  <si>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</si>
  <si>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</si>
  <si>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</si>
  <si>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</si>
  <si>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</si>
  <si>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</si>
  <si>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</si>
  <si>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</si>
  <si>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</si>
  <si>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</si>
  <si>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</si>
  <si>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</si>
  <si>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</si>
  <si>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</si>
  <si>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</si>
  <si>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</si>
  <si>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</si>
  <si>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</si>
  <si>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</si>
  <si>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</si>
  <si>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</si>
  <si>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</si>
  <si>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</si>
  <si>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</si>
  <si>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</si>
  <si>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</si>
  <si>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</si>
  <si>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</si>
  <si>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</si>
  <si>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</si>
  <si>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</si>
  <si>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</si>
  <si>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</si>
  <si>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</si>
  <si>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</si>
  <si>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</si>
  <si>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</si>
  <si>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</si>
  <si>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</si>
  <si>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</si>
  <si>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</si>
  <si>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</si>
  <si>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</si>
  <si>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</si>
  <si>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</si>
  <si>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</si>
  <si>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</si>
  <si>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</si>
  <si>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</si>
  <si>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</si>
  <si>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</si>
  <si>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</si>
  <si>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</si>
  <si>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</si>
  <si>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</si>
  <si>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</si>
  <si>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</si>
  <si>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</si>
  <si>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</si>
  <si>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</si>
  <si>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</si>
  <si>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</si>
  <si>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</si>
  <si>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</si>
  <si>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</si>
  <si>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</si>
  <si>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</si>
  <si>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</si>
  <si>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</si>
  <si>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</si>
  <si>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</si>
  <si>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</si>
  <si>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</si>
  <si>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</si>
  <si>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</si>
  <si>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</si>
  <si>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</si>
  <si>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</si>
  <si>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</si>
  <si>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</si>
  <si>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</si>
  <si>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</si>
  <si>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</si>
  <si>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</si>
  <si>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</si>
  <si>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</si>
  <si>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</si>
  <si>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</si>
  <si>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</si>
  <si>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</si>
  <si>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</si>
  <si>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</si>
  <si>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</si>
  <si>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</si>
  <si>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</si>
  <si>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</si>
  <si>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</si>
  <si>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</si>
  <si>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</si>
  <si>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</si>
  <si>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</si>
  <si>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</si>
  <si>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</si>
  <si>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</si>
  <si>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</si>
  <si>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</si>
  <si>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</si>
  <si>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</si>
  <si>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</si>
  <si>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</si>
  <si>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</si>
  <si>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</si>
  <si>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</si>
  <si>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</si>
  <si>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</si>
  <si>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</si>
  <si>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</si>
  <si>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</si>
  <si>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</si>
  <si>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</si>
  <si>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</si>
  <si>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</si>
  <si>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</si>
  <si>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</si>
  <si>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</si>
  <si>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</si>
  <si>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</si>
  <si>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</si>
  <si>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</si>
  <si>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</si>
  <si>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</si>
  <si>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</si>
  <si>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</si>
  <si>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</si>
  <si>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</si>
  <si>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</si>
  <si>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</si>
  <si>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</si>
  <si>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</si>
  <si>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</si>
  <si>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</si>
  <si>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</si>
  <si>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</si>
  <si>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</si>
  <si>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</si>
  <si>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</si>
  <si>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</si>
  <si>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</si>
  <si>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</si>
  <si>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</si>
  <si>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</si>
  <si>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</si>
  <si>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</si>
  <si>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</si>
  <si>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</si>
  <si>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</si>
  <si>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</si>
  <si>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</si>
  <si>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</si>
  <si>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</si>
  <si>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</si>
  <si>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</si>
  <si>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</si>
  <si>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</si>
  <si>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</si>
  <si>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</si>
  <si>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</si>
  <si>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</si>
  <si>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</si>
  <si>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</si>
  <si>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</si>
  <si>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</si>
  <si>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</si>
  <si>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</si>
  <si>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</si>
  <si>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</si>
  <si>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</si>
  <si>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</si>
  <si>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</si>
  <si>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</si>
  <si>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</si>
  <si>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</si>
  <si>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</si>
  <si>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</si>
  <si>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</si>
  <si>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</si>
  <si>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</si>
  <si>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</si>
  <si>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</si>
  <si>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</si>
  <si>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</si>
  <si>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</si>
  <si>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</si>
  <si>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</si>
  <si>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</si>
  <si>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</si>
  <si>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</si>
  <si>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</si>
  <si>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</si>
  <si>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</si>
  <si>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</si>
  <si>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</si>
  <si>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</si>
  <si>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</si>
  <si>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</si>
  <si>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</si>
  <si>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</si>
  <si>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</si>
  <si>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</si>
  <si>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</si>
  <si>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</si>
  <si>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</si>
  <si>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</si>
  <si>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</si>
  <si>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</si>
  <si>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</si>
  <si>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</si>
  <si>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</si>
  <si>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</si>
  <si>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</si>
  <si>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</si>
  <si>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</si>
  <si>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</si>
  <si>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</si>
  <si>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</si>
  <si>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</si>
  <si>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</si>
  <si>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</si>
  <si>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</si>
  <si>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</si>
  <si>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</si>
  <si>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</si>
  <si>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</si>
  <si>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</si>
  <si>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</si>
  <si>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</si>
  <si>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</si>
  <si>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</si>
  <si>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</si>
  <si>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</si>
  <si>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</si>
  <si>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</si>
  <si>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</si>
  <si>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</si>
  <si>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</si>
  <si>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</si>
  <si>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</si>
  <si>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</si>
  <si>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</si>
  <si>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</si>
  <si>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</si>
  <si>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</si>
  <si>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</si>
  <si>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</si>
  <si>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</si>
  <si>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</si>
  <si>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</si>
  <si>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</si>
  <si>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</si>
  <si>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</si>
  <si>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</si>
  <si>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</si>
  <si>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</si>
  <si>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</si>
  <si>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</si>
  <si>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</si>
  <si>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</si>
  <si>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</si>
  <si>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</si>
  <si>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</si>
  <si>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</si>
  <si>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</si>
  <si>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</si>
  <si>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</si>
  <si>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</si>
  <si>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</si>
  <si>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</si>
  <si>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</si>
  <si>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</si>
  <si>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</si>
  <si>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</si>
  <si>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</si>
  <si>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</si>
  <si>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</si>
  <si>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</si>
  <si>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</si>
  <si>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</si>
  <si>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</si>
  <si>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</si>
  <si>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</si>
  <si>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</si>
  <si>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</si>
  <si>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</si>
  <si>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</si>
  <si>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</si>
  <si>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</si>
  <si>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</si>
  <si>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</si>
  <si>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</si>
  <si>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</si>
  <si>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</si>
  <si>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</si>
  <si>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</si>
  <si>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</si>
  <si>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</si>
  <si>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</si>
  <si>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</si>
  <si>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</si>
  <si>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</si>
  <si>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</si>
  <si>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</si>
  <si>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</si>
  <si>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</si>
  <si>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</si>
  <si>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</si>
  <si>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</si>
  <si>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</si>
  <si>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</si>
  <si>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</si>
  <si>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</si>
  <si>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</si>
  <si>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</si>
  <si>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</si>
  <si>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</si>
  <si>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</si>
  <si>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</si>
  <si>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</si>
  <si>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</si>
  <si>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</si>
  <si>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</si>
  <si>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</si>
  <si>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</si>
  <si>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</si>
  <si>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</si>
  <si>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</si>
  <si>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</si>
  <si>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</si>
  <si>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</si>
  <si>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</si>
  <si>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</si>
  <si>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</si>
  <si>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</si>
  <si>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</si>
  <si>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</si>
  <si>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</si>
  <si>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</si>
  <si>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</si>
  <si>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</si>
  <si>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</si>
  <si>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</si>
  <si>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</si>
  <si>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</si>
  <si>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</si>
  <si>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</si>
  <si>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</si>
  <si>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</si>
  <si>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</si>
  <si>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</si>
  <si>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</si>
  <si>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</si>
  <si>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</si>
  <si>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</si>
  <si>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</si>
  <si>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</si>
  <si>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</si>
  <si>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</si>
  <si>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</si>
  <si>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</si>
  <si>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</si>
  <si>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</si>
  <si>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</si>
  <si>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</si>
  <si>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</si>
  <si>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</si>
  <si>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</si>
  <si>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</si>
  <si>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</si>
  <si>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</si>
  <si>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</si>
  <si>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</si>
  <si>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</si>
  <si>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</si>
  <si>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</si>
  <si>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</si>
  <si>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</si>
  <si>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</si>
  <si>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</si>
  <si>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</si>
  <si>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</si>
  <si>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</si>
  <si>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</si>
  <si>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</si>
  <si>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</si>
  <si>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</si>
  <si>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</si>
  <si>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</si>
  <si>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</si>
  <si>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</si>
  <si>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</si>
  <si>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</si>
  <si>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</si>
  <si>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</si>
  <si>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</si>
  <si>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</si>
  <si>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</si>
  <si>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</si>
  <si>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</si>
  <si>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</si>
  <si>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</si>
  <si>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</si>
  <si>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</si>
  <si>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</si>
  <si>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</si>
  <si>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</si>
  <si>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</si>
  <si>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</si>
  <si>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</si>
  <si>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</si>
  <si>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</si>
  <si>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</si>
  <si>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</si>
  <si>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</si>
  <si>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</si>
  <si>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</si>
  <si>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</si>
  <si>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</si>
  <si>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</si>
  <si>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</si>
  <si>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</si>
  <si>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</si>
  <si>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</si>
  <si>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</si>
  <si>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</si>
  <si>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</si>
  <si>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</si>
  <si>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</si>
  <si>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</si>
  <si>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</si>
  <si>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</si>
  <si>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</si>
  <si>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</si>
  <si>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</si>
  <si>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</si>
  <si>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</si>
  <si>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</si>
  <si>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</si>
  <si>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</si>
  <si>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</si>
  <si>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</si>
  <si>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</si>
  <si>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</si>
  <si>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</si>
  <si>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</si>
  <si>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</si>
  <si>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</si>
  <si>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</si>
  <si>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</si>
  <si>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</si>
  <si>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</si>
  <si>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</si>
  <si>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</si>
  <si>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</si>
  <si>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</si>
  <si>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</si>
  <si>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</si>
  <si>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</si>
  <si>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</si>
  <si>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</si>
  <si>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</si>
  <si>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</si>
  <si>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</si>
  <si>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</si>
  <si>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</si>
  <si>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</si>
  <si>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</si>
  <si>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</si>
  <si>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</si>
  <si>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</si>
  <si>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</si>
  <si>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</si>
  <si>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</si>
  <si>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</si>
  <si>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</si>
  <si>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</si>
  <si>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</si>
  <si>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</si>
  <si>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</si>
  <si>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</si>
  <si>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</si>
  <si>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</si>
  <si>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</si>
  <si>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</si>
  <si>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</si>
  <si>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</si>
  <si>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</si>
  <si>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</si>
  <si>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</si>
  <si>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</si>
  <si>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</si>
  <si>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</si>
  <si>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</si>
  <si>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</si>
  <si>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</si>
  <si>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</si>
  <si>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</si>
  <si>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</si>
  <si>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</si>
  <si>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</si>
  <si>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</si>
  <si>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</si>
  <si>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</si>
  <si>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</si>
  <si>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</si>
  <si>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</si>
  <si>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</si>
  <si>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</si>
  <si>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</si>
  <si>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</si>
  <si>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</si>
  <si>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</si>
  <si>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</si>
  <si>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</si>
  <si>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</si>
  <si>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</si>
  <si>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</si>
  <si>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</si>
  <si>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</si>
  <si>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</si>
  <si>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</si>
  <si>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</si>
  <si>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</si>
  <si>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</si>
  <si>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</si>
  <si>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</si>
  <si>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</si>
  <si>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</si>
  <si>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</si>
  <si>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</si>
  <si>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</si>
  <si>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</si>
  <si>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</si>
  <si>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</si>
  <si>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</si>
  <si>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</si>
  <si>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</si>
  <si>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</si>
  <si>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</si>
  <si>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</si>
  <si>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</si>
  <si>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</si>
  <si>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</si>
  <si>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</si>
  <si>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</si>
  <si>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</si>
  <si>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</si>
  <si>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</si>
  <si>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</si>
  <si>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</si>
  <si>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</si>
  <si>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</si>
  <si>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</si>
  <si>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</si>
  <si>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</si>
  <si>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</si>
  <si>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</si>
  <si>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</si>
  <si>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</si>
  <si>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</si>
  <si>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</si>
  <si>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</si>
  <si>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</si>
  <si>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</si>
  <si>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</si>
  <si>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</si>
  <si>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</si>
  <si>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</si>
  <si>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</si>
  <si>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</si>
  <si>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</si>
  <si>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</si>
  <si>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</si>
  <si>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</si>
  <si>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</si>
  <si>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</si>
  <si>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</si>
  <si>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</si>
  <si>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</si>
  <si>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</si>
  <si>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</si>
  <si>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</si>
  <si>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</si>
  <si>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</si>
  <si>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</si>
  <si>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</si>
  <si>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</si>
  <si>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</si>
  <si>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</si>
  <si>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</si>
  <si>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</si>
  <si>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</si>
  <si>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</si>
  <si>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</si>
  <si>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</si>
  <si>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</si>
  <si>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</si>
  <si>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</si>
  <si>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</si>
  <si>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</si>
  <si>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</si>
  <si>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</si>
  <si>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</si>
  <si>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</si>
  <si>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</si>
  <si>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</si>
  <si>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</si>
  <si>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</si>
  <si>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</si>
  <si>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</si>
  <si>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</si>
  <si>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</si>
  <si>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</si>
  <si>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</si>
  <si>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</si>
  <si>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</si>
  <si>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</si>
  <si>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</si>
  <si>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</si>
  <si>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</si>
  <si>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</si>
  <si>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</si>
  <si>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</si>
  <si>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</si>
  <si>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</si>
  <si>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</si>
  <si>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</si>
  <si>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</si>
  <si>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</si>
  <si>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</si>
  <si>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</si>
  <si>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</si>
  <si>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</si>
  <si>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</si>
  <si>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</si>
  <si>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</si>
  <si>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</si>
  <si>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</si>
  <si>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</si>
  <si>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</si>
  <si>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</si>
  <si>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</si>
  <si>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</si>
  <si>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</si>
  <si>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</si>
  <si>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</si>
  <si>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</si>
  <si>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</si>
  <si>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</si>
  <si>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</si>
  <si>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</si>
  <si>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</si>
  <si>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</si>
  <si>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</si>
  <si>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</si>
  <si>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</si>
  <si>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</si>
  <si>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</si>
  <si>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</si>
  <si>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</si>
  <si>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</si>
  <si>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</si>
  <si>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</si>
  <si>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</si>
  <si>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</si>
  <si>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</si>
  <si>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</si>
  <si>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</si>
  <si>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</si>
  <si>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</si>
  <si>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</si>
  <si>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</si>
  <si>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</si>
  <si>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</si>
  <si>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</si>
  <si>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</si>
  <si>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</si>
  <si>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</si>
  <si>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</si>
  <si>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</si>
  <si>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</si>
  <si>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</si>
  <si>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</si>
  <si>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</si>
  <si>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</si>
  <si>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</si>
  <si>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</si>
  <si>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</si>
  <si>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</si>
  <si>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</si>
  <si>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</si>
  <si>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</si>
  <si>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</si>
  <si>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</si>
  <si>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</si>
  <si>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</si>
  <si>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</si>
  <si>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</si>
  <si>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</si>
  <si>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</si>
  <si>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</si>
  <si>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</si>
  <si>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</si>
  <si>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</si>
  <si>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</si>
  <si>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</si>
  <si>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</si>
  <si>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</si>
  <si>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</si>
  <si>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</si>
  <si>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</si>
  <si>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</si>
  <si>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</si>
  <si>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</si>
  <si>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</si>
  <si>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</si>
  <si>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</si>
  <si>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</si>
  <si>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</si>
  <si>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</si>
  <si>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</si>
  <si>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</si>
  <si>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</si>
  <si>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</si>
  <si>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</si>
  <si>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</si>
  <si>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</si>
  <si>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</si>
  <si>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</si>
  <si>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</si>
  <si>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</si>
  <si>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</si>
  <si>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</si>
  <si>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</si>
  <si>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</si>
  <si>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</si>
  <si>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</si>
  <si>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</si>
  <si>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</si>
  <si>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</si>
  <si>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</si>
  <si>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</si>
  <si>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</si>
  <si>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</si>
  <si>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</si>
  <si>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</si>
  <si>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</si>
  <si>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</si>
  <si>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</si>
  <si>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</si>
  <si>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</si>
  <si>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</si>
  <si>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</si>
  <si>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</si>
  <si>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</si>
  <si>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</si>
  <si>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</si>
  <si>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</si>
  <si>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</si>
  <si>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</si>
  <si>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</si>
  <si>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</si>
  <si>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</si>
  <si>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</si>
  <si>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</si>
  <si>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</si>
  <si>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</si>
  <si>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</si>
  <si>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</si>
  <si>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</si>
  <si>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</si>
  <si>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</si>
  <si>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</si>
  <si>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</si>
  <si>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</si>
  <si>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</si>
  <si>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</si>
  <si>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</si>
  <si>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</si>
  <si>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</si>
  <si>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</si>
  <si>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</si>
  <si>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</si>
  <si>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</si>
  <si>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</si>
  <si>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</si>
  <si>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</si>
  <si>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</si>
  <si>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</si>
  <si>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</si>
  <si>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</si>
  <si>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</si>
  <si>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</si>
  <si>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</si>
  <si>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</si>
  <si>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</si>
  <si>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</si>
  <si>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</si>
  <si>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</si>
  <si>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</si>
  <si>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</si>
  <si>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</si>
  <si>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</si>
  <si>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</si>
  <si>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</si>
  <si>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</si>
  <si>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</si>
  <si>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</si>
  <si>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</si>
  <si>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</si>
  <si>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</si>
  <si>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</si>
  <si>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</si>
  <si>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</si>
  <si>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</si>
  <si>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</si>
  <si>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</si>
  <si>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</si>
  <si>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</si>
  <si>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</si>
  <si>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</si>
  <si>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</si>
  <si>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</si>
  <si>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</si>
  <si>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</si>
  <si>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</si>
  <si>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</si>
  <si>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</si>
  <si>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</si>
  <si>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</si>
  <si>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</si>
  <si>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</si>
  <si>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</si>
  <si>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</si>
  <si>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</si>
  <si>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</si>
  <si>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</si>
  <si>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</si>
  <si>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</si>
  <si>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</si>
  <si>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</si>
  <si>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</si>
  <si>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</si>
  <si>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</si>
  <si>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</si>
  <si>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</si>
  <si>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</si>
  <si>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</si>
  <si>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</si>
  <si>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</si>
  <si>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</si>
  <si>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</si>
  <si>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</si>
  <si>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</si>
  <si>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</si>
  <si>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</si>
  <si>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</si>
  <si>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</si>
  <si>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</si>
  <si>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</si>
  <si>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</si>
  <si>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</si>
  <si>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</si>
  <si>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</si>
  <si>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</si>
  <si>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</si>
  <si>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</si>
  <si>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</si>
  <si>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</si>
  <si>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</si>
  <si>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</si>
  <si>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</si>
  <si>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</si>
  <si>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</si>
  <si>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</si>
  <si>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</si>
  <si>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</si>
  <si>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</si>
  <si>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</si>
  <si>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</si>
  <si>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</si>
  <si>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</si>
  <si>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</si>
  <si>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</si>
  <si>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</si>
  <si>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</si>
  <si>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</si>
  <si>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</si>
  <si>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</si>
  <si>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</si>
  <si>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</si>
  <si>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</si>
  <si>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</si>
  <si>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</si>
  <si>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</si>
  <si>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</si>
  <si>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</si>
  <si>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</si>
  <si>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</si>
  <si>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</si>
  <si>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</si>
  <si>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</si>
  <si>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</si>
  <si>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</si>
  <si>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</si>
  <si>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</si>
  <si>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</si>
  <si>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</si>
  <si>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</si>
  <si>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</si>
  <si>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</si>
  <si>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</si>
  <si>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</si>
  <si>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</si>
  <si>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</si>
  <si>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</si>
  <si>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</si>
  <si>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</si>
  <si>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</si>
  <si>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</si>
  <si>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</si>
  <si>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</si>
  <si>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</si>
  <si>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</si>
  <si>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</si>
  <si>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</si>
  <si>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</si>
  <si>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</si>
  <si>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</si>
  <si>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</si>
  <si>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</si>
  <si>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</si>
  <si>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</si>
  <si>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</si>
  <si>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</si>
  <si>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</si>
  <si>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</si>
  <si>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</si>
  <si>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</si>
  <si>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</si>
  <si>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</si>
  <si>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</si>
  <si>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</si>
  <si>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</si>
  <si>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</si>
  <si>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</si>
  <si>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</si>
  <si>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</si>
  <si>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</si>
  <si>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</si>
  <si>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</si>
  <si>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</si>
  <si>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</si>
  <si>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</si>
  <si>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</si>
  <si>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</si>
  <si>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</si>
  <si>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</si>
  <si>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</si>
  <si>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</si>
  <si>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</si>
  <si>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</si>
  <si>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</si>
  <si>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</si>
  <si>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</si>
  <si>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</si>
  <si>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</si>
  <si>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</si>
  <si>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</si>
  <si>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</si>
  <si>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</si>
  <si>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</si>
  <si>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</si>
  <si>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</si>
  <si>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</si>
  <si>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</si>
  <si>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</si>
  <si>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</si>
  <si>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</si>
  <si>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</si>
  <si>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</si>
  <si>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</si>
  <si>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</si>
  <si>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</si>
  <si>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</si>
  <si>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</si>
  <si>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</si>
  <si>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</si>
  <si>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</si>
  <si>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</si>
  <si>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</si>
  <si>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</si>
  <si>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</si>
  <si>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</si>
  <si>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</si>
  <si>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</si>
  <si>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</si>
  <si>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</si>
  <si>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</si>
  <si>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</si>
  <si>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</si>
  <si>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</si>
  <si>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</si>
  <si>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</si>
  <si>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</si>
  <si>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</si>
  <si>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</si>
  <si>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</si>
  <si>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</si>
  <si>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</si>
  <si>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</si>
  <si>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</si>
  <si>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</si>
  <si>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</si>
  <si>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</si>
  <si>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</si>
  <si>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</si>
  <si>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</si>
  <si>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</si>
  <si>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</si>
  <si>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</si>
  <si>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</si>
  <si>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</si>
  <si>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</si>
  <si>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</si>
  <si>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</si>
  <si>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</si>
  <si>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</si>
  <si>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</si>
  <si>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</si>
  <si>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</si>
  <si>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</si>
  <si>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</si>
  <si>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</si>
  <si>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</si>
  <si>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</si>
  <si>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</si>
  <si>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</si>
  <si>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</si>
  <si>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</si>
  <si>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</si>
  <si>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</si>
  <si>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</si>
  <si>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</si>
  <si>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</si>
  <si>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</si>
  <si>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</si>
  <si>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</si>
  <si>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</si>
  <si>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</si>
  <si>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</si>
  <si>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</si>
  <si>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</si>
  <si>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</si>
  <si>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</si>
  <si>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</si>
  <si>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</si>
  <si>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</si>
  <si>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</si>
  <si>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</si>
  <si>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</si>
  <si>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</si>
  <si>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</si>
  <si>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</si>
  <si>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</si>
  <si>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</si>
  <si>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</si>
  <si>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</si>
  <si>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</si>
  <si>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</si>
  <si>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</si>
  <si>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</si>
  <si>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</si>
  <si>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</si>
  <si>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</si>
  <si>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</si>
  <si>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</si>
  <si>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</si>
  <si>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</si>
  <si>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</si>
  <si>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</si>
  <si>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</si>
  <si>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</si>
  <si>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</si>
  <si>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</si>
  <si>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</si>
  <si>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</si>
  <si>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</si>
  <si>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</si>
  <si>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</si>
  <si>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</si>
  <si>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</si>
  <si>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</si>
  <si>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</si>
  <si>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</si>
  <si>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</si>
  <si>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</si>
  <si>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</si>
  <si>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</si>
  <si>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</si>
  <si>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</si>
  <si>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</si>
  <si>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</si>
  <si>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</si>
  <si>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</si>
  <si>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</si>
  <si>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</si>
  <si>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</si>
  <si>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</si>
  <si>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</si>
  <si>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</si>
  <si>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</si>
  <si>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</si>
  <si>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</si>
  <si>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</si>
  <si>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</si>
  <si>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</si>
  <si>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</si>
  <si>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</si>
  <si>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</si>
  <si>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</si>
  <si>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</si>
  <si>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</si>
  <si>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</si>
  <si>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</si>
  <si>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</si>
  <si>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</si>
  <si>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</si>
  <si>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</si>
  <si>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</si>
  <si>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</si>
  <si>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</si>
  <si>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</si>
  <si>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</si>
  <si>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</si>
  <si>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</si>
  <si>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</si>
  <si>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</si>
  <si>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</si>
  <si>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</si>
  <si>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</si>
  <si>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</si>
  <si>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</si>
  <si>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</si>
  <si>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</si>
  <si>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</si>
  <si>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</si>
  <si>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</si>
  <si>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</si>
  <si>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</si>
  <si>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</si>
  <si>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</si>
  <si>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</si>
  <si>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</si>
  <si>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</si>
  <si>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</si>
  <si>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</si>
  <si>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</si>
  <si>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</si>
  <si>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</si>
  <si>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</si>
  <si>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</si>
  <si>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</si>
  <si>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</si>
  <si>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</si>
  <si>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</si>
  <si>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</si>
  <si>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</si>
  <si>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</si>
  <si>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</si>
  <si>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</si>
  <si>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</si>
  <si>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</si>
  <si>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</si>
  <si>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</si>
  <si>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</si>
  <si>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</si>
  <si>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</si>
  <si>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</si>
  <si>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</si>
  <si>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</si>
  <si>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</si>
  <si>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</si>
  <si>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</si>
  <si>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</si>
  <si>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</si>
  <si>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</si>
  <si>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</si>
  <si>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</si>
  <si>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</si>
  <si>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</si>
  <si>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</si>
  <si>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</si>
  <si>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</si>
  <si>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</si>
  <si>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</si>
  <si>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</si>
  <si>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</si>
  <si>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</si>
  <si>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</si>
  <si>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</si>
  <si>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</si>
  <si>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</si>
  <si>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</si>
  <si>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</si>
  <si>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</si>
  <si>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</si>
  <si>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</si>
  <si>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</si>
  <si>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</si>
  <si>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</si>
  <si>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</si>
  <si>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</si>
  <si>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</si>
  <si>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</si>
  <si>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</si>
  <si>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</si>
  <si>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</si>
  <si>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</si>
  <si>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</si>
  <si>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</si>
  <si>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</si>
  <si>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</si>
  <si>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</si>
  <si>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</si>
  <si>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</si>
  <si>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</si>
  <si>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</si>
  <si>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</si>
  <si>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</si>
  <si>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</si>
  <si>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</si>
  <si>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</si>
  <si>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</si>
  <si>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</si>
  <si>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</si>
  <si>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</si>
  <si>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</si>
  <si>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</si>
  <si>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</si>
  <si>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</si>
  <si>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</si>
  <si>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</si>
  <si>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</si>
  <si>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</si>
  <si>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</si>
  <si>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</si>
  <si>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</si>
  <si>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</si>
  <si>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</si>
  <si>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</si>
  <si>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</si>
  <si>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</si>
  <si>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</si>
  <si>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</si>
  <si>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</si>
  <si>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</si>
  <si>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</si>
  <si>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</si>
  <si>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</si>
  <si>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</si>
  <si>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</si>
  <si>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</si>
  <si>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</si>
  <si>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</si>
  <si>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</si>
  <si>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</si>
  <si>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</si>
  <si>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</si>
  <si>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</si>
  <si>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</si>
  <si>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</si>
  <si>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</si>
  <si>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</si>
  <si>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</si>
  <si>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</si>
  <si>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</si>
  <si>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</si>
  <si>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</si>
  <si>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</si>
  <si>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</si>
  <si>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</si>
  <si>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</si>
  <si>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</si>
  <si>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</si>
  <si>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</si>
  <si>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</si>
  <si>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</si>
  <si>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</si>
  <si>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</si>
  <si>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</si>
  <si>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</si>
  <si>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</si>
  <si>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</si>
  <si>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</si>
  <si>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</si>
  <si>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</si>
  <si>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</si>
  <si>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</si>
  <si>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</si>
  <si>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</si>
  <si>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</si>
  <si>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</si>
  <si>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</si>
  <si>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</si>
  <si>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</si>
  <si>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</si>
  <si>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</si>
  <si>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</si>
  <si>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</si>
  <si>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</si>
  <si>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</si>
  <si>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</si>
  <si>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</si>
  <si>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</si>
  <si>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</si>
  <si>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</si>
  <si>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</si>
  <si>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</si>
  <si>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</si>
  <si>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</si>
  <si>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</si>
  <si>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</si>
  <si>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</si>
  <si>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</si>
  <si>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</si>
  <si>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</si>
  <si>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</si>
  <si>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</si>
  <si>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</si>
  <si>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</si>
  <si>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</si>
  <si>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</si>
  <si>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</si>
  <si>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</si>
  <si>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</si>
  <si>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</si>
  <si>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</si>
  <si>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</si>
  <si>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</si>
  <si>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</si>
  <si>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</si>
  <si>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</si>
  <si>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</si>
  <si>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</si>
  <si>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</si>
  <si>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</si>
  <si>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</si>
  <si>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</si>
  <si>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</si>
  <si>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</si>
  <si>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</si>
  <si>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</si>
  <si>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</si>
  <si>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</si>
  <si>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</si>
  <si>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</si>
  <si>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</si>
  <si>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</si>
  <si>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</si>
  <si>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</si>
  <si>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</si>
  <si>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</si>
  <si>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</si>
  <si>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</si>
  <si>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</si>
  <si>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</si>
  <si>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</si>
  <si>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</si>
  <si>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</si>
  <si>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</si>
  <si>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</si>
  <si>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</si>
  <si>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</si>
  <si>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</si>
  <si>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</si>
  <si>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</si>
  <si>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</si>
  <si>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</si>
  <si>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</si>
  <si>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</si>
  <si>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</si>
  <si>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</si>
  <si>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</si>
  <si>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</si>
  <si>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</si>
  <si>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</si>
  <si>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</si>
  <si>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</si>
  <si>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</si>
  <si>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</si>
  <si>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</si>
  <si>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</si>
  <si>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</si>
  <si>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</si>
  <si>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</si>
  <si>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</si>
  <si>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</si>
  <si>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</si>
  <si>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</si>
  <si>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</si>
  <si>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</si>
  <si>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</si>
  <si>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</si>
  <si>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</si>
  <si>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</si>
  <si>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</si>
  <si>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</si>
  <si>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</si>
  <si>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</si>
  <si>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</si>
  <si>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</si>
  <si>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</si>
  <si>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</si>
  <si>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</si>
  <si>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</si>
  <si>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</si>
  <si>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</si>
  <si>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</si>
  <si>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</si>
  <si>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</si>
  <si>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</si>
  <si>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</si>
  <si>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</si>
  <si>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</si>
  <si>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</si>
  <si>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</si>
  <si>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</si>
  <si>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</si>
  <si>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</si>
  <si>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</si>
  <si>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</si>
  <si>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</si>
  <si>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</si>
  <si>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</si>
  <si>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</si>
  <si>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</si>
  <si>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</si>
  <si>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</si>
  <si>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</si>
  <si>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</si>
  <si>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</si>
  <si>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</si>
  <si>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</si>
  <si>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</si>
  <si>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</si>
  <si>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</si>
  <si>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</si>
  <si>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</si>
  <si>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</si>
  <si>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</si>
  <si>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</si>
  <si>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</si>
  <si>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</si>
  <si>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</si>
  <si>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</si>
  <si>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</si>
  <si>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</si>
  <si>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</si>
  <si>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</si>
  <si>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</si>
  <si>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</si>
  <si>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</si>
  <si>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</si>
  <si>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</si>
  <si>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</si>
  <si>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</si>
  <si>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</si>
  <si>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</si>
  <si>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</si>
  <si>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</si>
  <si>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</si>
  <si>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</si>
  <si>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</si>
  <si>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</si>
  <si>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</si>
  <si>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</si>
  <si>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</si>
  <si>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</si>
  <si>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</si>
  <si>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</si>
  <si>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</si>
  <si>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</si>
  <si>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</si>
  <si>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</si>
  <si>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</si>
  <si>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</si>
  <si>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</si>
  <si>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</si>
  <si>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</si>
  <si>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</si>
  <si>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</si>
  <si>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</si>
  <si>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</si>
  <si>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</si>
  <si>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</si>
  <si>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</si>
  <si>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</si>
  <si>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</si>
  <si>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</si>
  <si>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</si>
  <si>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</si>
  <si>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</si>
  <si>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</si>
  <si>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</si>
  <si>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</si>
  <si>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</si>
  <si>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</si>
  <si>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</si>
  <si>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</si>
  <si>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</si>
  <si>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</si>
  <si>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</si>
  <si>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</si>
  <si>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</si>
  <si>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</si>
  <si>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</si>
  <si>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</si>
  <si>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</si>
  <si>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</si>
  <si>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</si>
  <si>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</si>
  <si>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</si>
  <si>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</si>
  <si>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</si>
  <si>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</si>
  <si>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</si>
  <si>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</si>
  <si>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</si>
  <si>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</si>
  <si>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</si>
  <si>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</si>
  <si>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</si>
  <si>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</si>
  <si>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</si>
  <si>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</si>
  <si>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</si>
  <si>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</si>
  <si>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</si>
  <si>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</si>
  <si>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</si>
  <si>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</si>
  <si>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</si>
  <si>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</si>
  <si>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</si>
  <si>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</si>
  <si>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</si>
  <si>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</si>
  <si>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</si>
  <si>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</si>
  <si>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</si>
  <si>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</si>
  <si>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</si>
  <si>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</si>
  <si>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</si>
  <si>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</si>
  <si>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</si>
  <si>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</si>
  <si>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</si>
  <si>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</si>
  <si>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</si>
  <si>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</si>
  <si>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</si>
  <si>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</si>
  <si>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</si>
  <si>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</si>
  <si>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</si>
  <si>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</si>
  <si>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</si>
  <si>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</si>
  <si>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</si>
  <si>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</si>
  <si>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</si>
  <si>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</si>
  <si>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</si>
  <si>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</si>
  <si>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</si>
  <si>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</si>
  <si>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</si>
  <si>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</si>
  <si>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</si>
  <si>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</si>
  <si>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</si>
  <si>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</si>
  <si>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</si>
  <si>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</si>
  <si>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</si>
  <si>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</si>
  <si>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</si>
  <si>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</si>
  <si>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</si>
  <si>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</si>
  <si>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</si>
  <si>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</si>
  <si>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</si>
  <si>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</si>
  <si>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</si>
  <si>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</si>
  <si>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</si>
  <si>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</si>
  <si>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</si>
  <si>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</si>
  <si>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</si>
  <si>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</si>
  <si>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</si>
  <si>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</si>
  <si>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</si>
  <si>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</si>
  <si>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</si>
  <si>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</si>
  <si>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</si>
  <si>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</si>
  <si>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</si>
  <si>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</si>
  <si>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</si>
  <si>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</si>
  <si>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</si>
  <si>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</si>
  <si>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</si>
  <si>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</si>
  <si>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</si>
  <si>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</si>
  <si>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</si>
  <si>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</si>
  <si>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</si>
  <si>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</si>
  <si>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</si>
  <si>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</si>
  <si>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</si>
  <si>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</si>
  <si>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</si>
  <si>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</si>
  <si>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</si>
  <si>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</si>
  <si>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</si>
  <si>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</si>
  <si>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</si>
  <si>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</si>
  <si>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</si>
  <si>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</si>
  <si>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</si>
  <si>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</si>
  <si>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</si>
  <si>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</si>
  <si>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</si>
  <si>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</si>
  <si>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</si>
  <si>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</si>
  <si>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</si>
  <si>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</si>
  <si>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</si>
  <si>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</si>
  <si>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</si>
  <si>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</si>
  <si>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</si>
  <si>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</si>
  <si>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</si>
  <si>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</si>
  <si>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</si>
  <si>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</si>
  <si>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</si>
  <si>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</si>
  <si>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</si>
  <si>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</si>
  <si>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</si>
  <si>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</si>
  <si>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</si>
  <si>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</si>
  <si>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</si>
  <si>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</si>
  <si>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</si>
  <si>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</si>
  <si>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</si>
  <si>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</si>
  <si>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</si>
  <si>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</si>
  <si>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</si>
  <si>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</si>
  <si>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</si>
  <si>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</si>
  <si>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</si>
  <si>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</si>
  <si>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</si>
  <si>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</si>
  <si>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</si>
  <si>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</si>
  <si>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</si>
  <si>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</si>
  <si>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</si>
  <si>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</si>
  <si>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</si>
  <si>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</si>
  <si>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</si>
  <si>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</si>
  <si>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</si>
  <si>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</si>
  <si>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</si>
  <si>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</si>
  <si>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</si>
  <si>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</si>
  <si>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</si>
  <si>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</si>
  <si>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</si>
  <si>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</si>
  <si>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</si>
  <si>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</si>
  <si>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</si>
  <si>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</si>
  <si>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</si>
  <si>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</si>
  <si>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</si>
  <si>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</si>
  <si>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</si>
  <si>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</si>
  <si>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</si>
  <si>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</si>
  <si>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</si>
  <si>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</si>
  <si>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</si>
  <si>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</si>
  <si>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</si>
  <si>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</si>
  <si>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</si>
  <si>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</si>
  <si>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</si>
  <si>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</si>
  <si>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</si>
  <si>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</si>
  <si>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</si>
  <si>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</si>
  <si>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</si>
  <si>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</si>
  <si>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</si>
  <si>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</si>
  <si>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</si>
  <si>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</si>
  <si>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</si>
  <si>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</si>
  <si>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</si>
  <si>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</si>
  <si>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</si>
  <si>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</si>
  <si>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</si>
  <si>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</si>
  <si>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</si>
  <si>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</si>
  <si>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</si>
  <si>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</si>
  <si>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</si>
  <si>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</si>
  <si>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</si>
  <si>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</si>
  <si>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</si>
  <si>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</si>
  <si>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</si>
  <si>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</si>
  <si>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</si>
  <si>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</si>
  <si>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</si>
  <si>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</si>
  <si>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</si>
  <si>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</si>
  <si>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</si>
  <si>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</si>
  <si>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</si>
  <si>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</si>
  <si>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</si>
  <si>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</si>
  <si>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</si>
  <si>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</si>
  <si>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</si>
  <si>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</si>
  <si>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</si>
  <si>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</si>
  <si>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</si>
  <si>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</si>
  <si>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</si>
  <si>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</si>
  <si>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</si>
  <si>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</si>
  <si>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</si>
  <si>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</si>
  <si>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</si>
  <si>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</si>
  <si>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</si>
  <si>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</si>
  <si>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</si>
  <si>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</si>
  <si>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</si>
  <si>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</si>
  <si>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</si>
  <si>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</si>
  <si>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</si>
  <si>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</si>
  <si>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</si>
  <si>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</si>
  <si>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</si>
  <si>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</si>
  <si>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</si>
  <si>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</si>
  <si>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</si>
  <si>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</si>
  <si>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</si>
  <si>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</si>
  <si>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</si>
  <si>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</si>
  <si>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</si>
  <si>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</si>
  <si>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</si>
  <si>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</si>
  <si>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</si>
  <si>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</si>
  <si>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</si>
  <si>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</si>
  <si>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</si>
  <si>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</si>
  <si>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</si>
  <si>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</si>
  <si>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</si>
  <si>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</si>
  <si>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</si>
  <si>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</si>
  <si>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</si>
  <si>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</si>
  <si>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</si>
  <si>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</si>
  <si>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</si>
  <si>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</si>
  <si>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</si>
  <si>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</si>
  <si>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</si>
  <si>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</si>
  <si>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</si>
  <si>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</si>
  <si>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</si>
  <si>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</si>
  <si>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</si>
  <si>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</si>
  <si>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</si>
  <si>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</si>
  <si>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</si>
  <si>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</si>
  <si>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</si>
  <si>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</si>
  <si>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</si>
  <si>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</si>
  <si>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</si>
  <si>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</si>
  <si>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</si>
  <si>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</si>
  <si>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</si>
  <si>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</si>
  <si>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</si>
  <si>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</si>
  <si>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</si>
  <si>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</si>
  <si>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</si>
  <si>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</si>
  <si>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</si>
  <si>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</si>
  <si>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</si>
  <si>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</si>
  <si>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</si>
  <si>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</si>
  <si>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</si>
  <si>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</si>
  <si>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</si>
  <si>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</si>
  <si>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</si>
  <si>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</si>
  <si>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</si>
  <si>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</si>
  <si>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</si>
  <si>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</si>
  <si>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</si>
  <si>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</si>
  <si>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</si>
  <si>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</si>
  <si>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</si>
  <si>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</si>
  <si>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</si>
  <si>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</si>
  <si>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</si>
  <si>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</si>
  <si>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</si>
  <si>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</si>
  <si>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</si>
  <si>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</si>
  <si>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</si>
  <si>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</si>
  <si>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</si>
  <si>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</si>
  <si>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</si>
  <si>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</si>
  <si>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</si>
  <si>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</si>
  <si>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</si>
  <si>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</si>
  <si>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</si>
  <si>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</si>
  <si>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</si>
  <si>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</si>
  <si>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</si>
  <si>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</si>
  <si>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</si>
  <si>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</si>
  <si>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</si>
  <si>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</si>
  <si>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</si>
  <si>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</si>
  <si>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</si>
  <si>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</si>
  <si>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</si>
  <si>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</si>
  <si>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</si>
  <si>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</si>
  <si>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</si>
  <si>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</si>
  <si>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</si>
  <si>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</si>
  <si>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</si>
  <si>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</si>
  <si>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</si>
  <si>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</si>
  <si>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</si>
  <si>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</si>
  <si>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</si>
  <si>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</si>
  <si>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</si>
  <si>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</si>
  <si>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</si>
  <si>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</si>
  <si>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</si>
  <si>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</si>
  <si>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</si>
  <si>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</si>
  <si>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</si>
  <si>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</si>
  <si>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</si>
  <si>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</si>
  <si>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</si>
  <si>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</si>
  <si>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</si>
  <si>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</si>
  <si>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</si>
  <si>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</si>
  <si>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</si>
  <si>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</si>
  <si>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</si>
  <si>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</si>
  <si>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</si>
  <si>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</si>
  <si>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</si>
  <si>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</si>
  <si>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</si>
  <si>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</si>
  <si>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</si>
  <si>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</si>
  <si>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</si>
  <si>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</si>
  <si>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</si>
  <si>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</si>
  <si>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</si>
  <si>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</si>
  <si>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</si>
  <si>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</si>
  <si>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</si>
  <si>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</si>
  <si>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</si>
  <si>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</si>
  <si>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</si>
  <si>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</si>
  <si>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</si>
  <si>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</si>
  <si>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</si>
  <si>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</si>
  <si>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</si>
  <si>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</si>
  <si>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</si>
  <si>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</si>
  <si>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</si>
  <si>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</si>
  <si>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</si>
  <si>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</si>
  <si>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</si>
  <si>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</si>
  <si>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</si>
  <si>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</si>
  <si>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</si>
  <si>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</si>
  <si>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</si>
  <si>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</si>
  <si>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</si>
  <si>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</si>
  <si>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</si>
  <si>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</si>
  <si>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</si>
  <si>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</si>
  <si>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</si>
  <si>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</si>
  <si>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</si>
  <si>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</si>
  <si>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</si>
  <si>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</si>
  <si>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</si>
  <si>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</si>
  <si>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</si>
  <si>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</si>
  <si>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</si>
  <si>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</si>
  <si>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</si>
  <si>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</si>
  <si>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</si>
  <si>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</si>
  <si>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</si>
  <si>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</si>
  <si>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</si>
  <si>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</si>
  <si>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</si>
  <si>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</si>
  <si>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</si>
  <si>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</si>
  <si>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</si>
  <si>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</si>
  <si>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</si>
  <si>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</si>
  <si>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</si>
  <si>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</si>
  <si>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</si>
  <si>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</si>
  <si>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</si>
  <si>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</si>
  <si>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</si>
  <si>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</si>
  <si>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</si>
  <si>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</si>
  <si>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</si>
  <si>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</si>
  <si>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</si>
  <si>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</si>
  <si>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</si>
  <si>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</si>
  <si>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</si>
  <si>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</si>
  <si>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</si>
  <si>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</si>
  <si>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</si>
  <si>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</si>
  <si>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</si>
  <si>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</si>
  <si>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</si>
  <si>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</si>
  <si>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</si>
  <si>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</si>
  <si>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</si>
  <si>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</si>
  <si>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</si>
  <si>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</si>
  <si>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</si>
  <si>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</si>
  <si>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</si>
  <si>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</si>
  <si>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</si>
  <si>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</si>
  <si>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</si>
  <si>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</si>
  <si>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</si>
  <si>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</si>
  <si>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</si>
  <si>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</si>
  <si>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</si>
  <si>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</si>
  <si>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</si>
  <si>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</si>
  <si>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</si>
  <si>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</si>
  <si>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</si>
  <si>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</si>
  <si>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</si>
  <si>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</si>
  <si>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</si>
  <si>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</si>
  <si>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</si>
  <si>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</si>
  <si>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</si>
  <si>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</si>
  <si>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</si>
  <si>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</si>
  <si>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</si>
  <si>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</si>
  <si>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</si>
  <si>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</si>
  <si>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</si>
  <si>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</si>
  <si>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</si>
  <si>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</si>
  <si>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</si>
  <si>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</si>
  <si>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</si>
  <si>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</si>
  <si>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</si>
  <si>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</si>
  <si>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</si>
  <si>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</si>
  <si>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</si>
  <si>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</si>
  <si>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</si>
  <si>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</si>
  <si>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</si>
  <si>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</si>
  <si>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</si>
  <si>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</si>
  <si>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</si>
  <si>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</si>
  <si>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</si>
  <si>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</si>
  <si>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</si>
  <si>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</si>
  <si>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</si>
  <si>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</si>
  <si>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</si>
  <si>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</si>
  <si>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</si>
  <si>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</si>
  <si>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</si>
  <si>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</si>
  <si>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</si>
  <si>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</si>
  <si>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</si>
  <si>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</si>
  <si>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</si>
  <si>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</si>
  <si>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</si>
  <si>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</si>
  <si>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</si>
  <si>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</si>
  <si>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</si>
  <si>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</si>
  <si>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</si>
  <si>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</si>
  <si>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</si>
  <si>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</si>
  <si>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</si>
  <si>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</si>
  <si>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</si>
  <si>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</si>
  <si>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</si>
  <si>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</si>
  <si>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</si>
  <si>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</si>
  <si>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</si>
  <si>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</si>
  <si>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</si>
  <si>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</si>
  <si>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</si>
  <si>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</si>
  <si>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</si>
  <si>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</si>
  <si>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</si>
  <si>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</si>
  <si>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</si>
  <si>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</si>
  <si>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</si>
  <si>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</si>
  <si>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</si>
  <si>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</si>
  <si>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</si>
  <si>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</si>
  <si>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</si>
  <si>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</si>
  <si>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</si>
  <si>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</si>
  <si>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</si>
  <si>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</si>
  <si>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</si>
  <si>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</si>
  <si>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</si>
  <si>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</si>
  <si>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</si>
  <si>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</si>
  <si>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</si>
  <si>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</si>
  <si>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</si>
  <si>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</si>
  <si>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</si>
  <si>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</si>
  <si>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</si>
  <si>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</si>
  <si>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</si>
  <si>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</si>
  <si>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</si>
  <si>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</si>
  <si>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</si>
  <si>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</si>
  <si>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</si>
  <si>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</si>
  <si>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</si>
  <si>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</si>
  <si>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</si>
  <si>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</si>
  <si>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</si>
  <si>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</si>
  <si>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</si>
  <si>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</si>
  <si>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</si>
  <si>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</si>
  <si>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</si>
  <si>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</si>
  <si>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</si>
  <si>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</si>
  <si>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</si>
  <si>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</si>
  <si>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</si>
  <si>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</si>
  <si>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</si>
  <si>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</si>
  <si>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</si>
  <si>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</si>
  <si>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</si>
  <si>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</si>
  <si>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</si>
  <si>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</si>
  <si>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</si>
  <si>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</si>
  <si>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</si>
  <si>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</si>
  <si>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</si>
  <si>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</si>
  <si>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</si>
  <si>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</si>
  <si>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</si>
  <si>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</si>
  <si>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</si>
  <si>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</si>
  <si>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</si>
  <si>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</si>
  <si>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</si>
  <si>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</si>
  <si>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</si>
  <si>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</si>
  <si>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</si>
  <si>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</si>
  <si>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</si>
  <si>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</si>
  <si>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</si>
  <si>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</si>
  <si>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</si>
  <si>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</si>
  <si>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</si>
  <si>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</si>
  <si>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</si>
  <si>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</si>
  <si>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</si>
  <si>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</si>
  <si>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</si>
  <si>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</si>
  <si>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</si>
  <si>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</si>
  <si>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</si>
  <si>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</si>
  <si>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</si>
  <si>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</si>
  <si>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</si>
  <si>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</si>
  <si>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</si>
  <si>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</si>
  <si>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</si>
  <si>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</si>
  <si>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</si>
  <si>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</si>
  <si>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</si>
  <si>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</si>
  <si>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</si>
  <si>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</si>
  <si>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</si>
  <si>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</si>
  <si>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</si>
  <si>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</si>
  <si>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</si>
  <si>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</si>
  <si>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</si>
  <si>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</si>
  <si>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</si>
  <si>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</si>
  <si>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</si>
  <si>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</si>
  <si>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</si>
  <si>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</si>
  <si>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</si>
  <si>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</si>
  <si>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</si>
  <si>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</si>
  <si>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</si>
  <si>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</si>
  <si>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</si>
  <si>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</si>
  <si>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</si>
  <si>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</si>
  <si>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</si>
  <si>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</si>
  <si>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</si>
  <si>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</si>
  <si>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</si>
  <si>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</si>
  <si>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</si>
  <si>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</si>
  <si>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</si>
  <si>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</si>
  <si>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</si>
  <si>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</si>
  <si>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</si>
  <si>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</si>
  <si>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</si>
  <si>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</si>
  <si>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</si>
  <si>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</si>
  <si>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</si>
  <si>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</si>
  <si>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</si>
  <si>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</si>
  <si>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</si>
  <si>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</si>
  <si>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</si>
  <si>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</si>
  <si>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</si>
  <si>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</si>
  <si>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</si>
  <si>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</si>
  <si>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</si>
  <si>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</si>
  <si>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</si>
  <si>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</si>
  <si>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</si>
  <si>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</si>
  <si>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</si>
  <si>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</si>
  <si>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</si>
  <si>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</si>
  <si>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</si>
  <si>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</si>
  <si>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</si>
  <si>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</si>
  <si>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</si>
  <si>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</si>
  <si>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</si>
  <si>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</si>
  <si>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</si>
  <si>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</si>
  <si>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</si>
  <si>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</si>
  <si>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</si>
  <si>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</si>
  <si>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</si>
  <si>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</si>
  <si>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</si>
  <si>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</si>
  <si>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</si>
  <si>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</si>
  <si>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</si>
  <si>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</si>
  <si>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</si>
  <si>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</si>
  <si>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</si>
  <si>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</si>
  <si>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</si>
  <si>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</si>
  <si>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</si>
  <si>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</si>
  <si>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</si>
  <si>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</si>
  <si>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</si>
  <si>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</si>
  <si>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</si>
  <si>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</si>
  <si>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</si>
  <si>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</si>
  <si>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</si>
  <si>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</si>
  <si>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</si>
  <si>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</si>
  <si>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</si>
  <si>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</si>
  <si>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</si>
  <si>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</si>
  <si>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</si>
  <si>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</si>
  <si>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</si>
  <si>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</si>
  <si>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</si>
  <si>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</si>
  <si>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</si>
  <si>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</si>
  <si>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</si>
  <si>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</si>
  <si>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</si>
  <si>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</si>
  <si>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</si>
  <si>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</si>
  <si>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</si>
  <si>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</si>
  <si>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</si>
  <si>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</si>
  <si>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</si>
  <si>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</si>
  <si>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</si>
  <si>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</si>
  <si>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</si>
  <si>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</si>
  <si>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</si>
  <si>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</si>
  <si>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</si>
  <si>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</si>
  <si>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</si>
  <si>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</si>
  <si>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</si>
  <si>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</si>
  <si>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</si>
  <si>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</si>
  <si>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</si>
  <si>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</si>
  <si>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</si>
  <si>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</si>
  <si>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</si>
  <si>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</si>
  <si>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</si>
  <si>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</si>
  <si>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</si>
  <si>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</si>
  <si>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</si>
  <si>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</si>
  <si>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</si>
  <si>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</si>
  <si>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</si>
  <si>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</si>
  <si>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</si>
  <si>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</si>
  <si>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</si>
  <si>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</si>
  <si>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</si>
  <si>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</si>
  <si>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</si>
  <si>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</si>
  <si>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</si>
  <si>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</si>
  <si>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</si>
  <si>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</si>
  <si>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</si>
  <si>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</si>
  <si>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</si>
  <si>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</si>
  <si>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</si>
  <si>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</si>
  <si>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</si>
  <si>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</si>
  <si>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</si>
  <si>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</si>
  <si>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</si>
  <si>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</si>
  <si>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</si>
  <si>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</si>
  <si>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</si>
  <si>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</si>
  <si>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</si>
  <si>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</si>
  <si>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</si>
  <si>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</si>
  <si>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</si>
  <si>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</si>
  <si>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</si>
  <si>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</si>
  <si>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</si>
  <si>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</si>
  <si>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</si>
  <si>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</si>
  <si>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</si>
  <si>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</si>
  <si>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</si>
  <si>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</si>
  <si>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</si>
  <si>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</si>
  <si>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</si>
  <si>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</si>
  <si>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</si>
  <si>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</si>
  <si>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</si>
  <si>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</si>
  <si>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</si>
  <si>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</si>
  <si>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</si>
  <si>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</si>
  <si>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</si>
  <si>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</si>
  <si>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</si>
  <si>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</si>
  <si>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</si>
  <si>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</si>
  <si>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</si>
  <si>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</si>
  <si>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</si>
  <si>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</si>
  <si>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</si>
  <si>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</si>
  <si>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</si>
  <si>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</si>
  <si>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</si>
  <si>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</si>
  <si>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</si>
  <si>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</si>
  <si>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</si>
  <si>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</si>
  <si>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</si>
  <si>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</si>
  <si>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</si>
  <si>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</si>
  <si>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</si>
  <si>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</si>
  <si>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</si>
  <si>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</si>
  <si>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</si>
  <si>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</si>
  <si>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</si>
  <si>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</si>
  <si>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</si>
  <si>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</si>
  <si>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</si>
  <si>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</si>
  <si>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</si>
  <si>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</si>
  <si>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</si>
  <si>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</si>
  <si>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</si>
  <si>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</si>
  <si>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</si>
  <si>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</si>
  <si>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</si>
  <si>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</si>
  <si>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</si>
  <si>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</si>
  <si>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</si>
  <si>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</si>
  <si>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</si>
  <si>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</si>
  <si>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</si>
  <si>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</si>
  <si>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</si>
  <si>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</si>
  <si>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</si>
  <si>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</si>
  <si>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</si>
  <si>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</si>
  <si>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</si>
  <si>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</si>
  <si>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</si>
  <si>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</si>
  <si>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</si>
  <si>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</si>
  <si>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</si>
  <si>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</si>
  <si>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</si>
  <si>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</si>
  <si>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</si>
  <si>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</si>
  <si>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</si>
  <si>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</si>
  <si>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</si>
  <si>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</si>
  <si>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</si>
  <si>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</si>
  <si>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</si>
  <si>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</si>
  <si>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</si>
  <si>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</si>
  <si>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</si>
  <si>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</si>
  <si>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</si>
  <si>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</si>
  <si>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</si>
  <si>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</si>
  <si>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</si>
  <si>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</si>
  <si>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</si>
  <si>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</si>
  <si>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</si>
  <si>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</si>
  <si>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</si>
  <si>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</si>
  <si>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</si>
  <si>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</si>
  <si>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</si>
  <si>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</si>
  <si>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</si>
  <si>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</si>
  <si>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</si>
  <si>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</si>
  <si>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</si>
  <si>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</si>
  <si>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</si>
  <si>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</si>
  <si>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</si>
  <si>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</si>
  <si>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</si>
  <si>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</si>
  <si>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</si>
  <si>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</si>
  <si>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</si>
  <si>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</si>
  <si>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</si>
  <si>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</si>
  <si>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</si>
  <si>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</si>
  <si>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</si>
  <si>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</si>
  <si>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</si>
  <si>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</si>
  <si>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</si>
  <si>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</si>
  <si>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</si>
  <si>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</si>
  <si>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</si>
  <si>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</si>
  <si>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</si>
  <si>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</si>
  <si>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</si>
  <si>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</si>
  <si>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</si>
  <si>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</si>
  <si>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</si>
  <si>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</si>
  <si>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</si>
  <si>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</si>
  <si>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</si>
  <si>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</si>
  <si>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</si>
  <si>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</si>
  <si>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</si>
  <si>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</si>
  <si>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</si>
  <si>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</si>
  <si>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</si>
  <si>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</si>
  <si>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</si>
  <si>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</si>
  <si>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</si>
  <si>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</si>
  <si>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</si>
  <si>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</si>
  <si>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</si>
  <si>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</si>
  <si>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</si>
  <si>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</si>
  <si>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</si>
  <si>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</si>
  <si>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</si>
  <si>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</si>
  <si>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</si>
  <si>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</si>
  <si>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</si>
  <si>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</si>
  <si>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</si>
  <si>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</si>
  <si>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</si>
  <si>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</si>
  <si>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</si>
  <si>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</si>
  <si>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</si>
  <si>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</si>
  <si>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</si>
  <si>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</si>
  <si>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</si>
  <si>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</si>
  <si>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</si>
  <si>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</si>
  <si>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</si>
  <si>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</si>
  <si>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</si>
  <si>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</si>
  <si>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</si>
  <si>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</si>
  <si>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</si>
  <si>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</si>
  <si>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</si>
  <si>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</si>
  <si>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</si>
  <si>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</si>
  <si>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</si>
  <si>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</si>
  <si>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</si>
  <si>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</si>
  <si>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</si>
  <si>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</si>
  <si>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</si>
  <si>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</si>
  <si>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</si>
  <si>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</si>
  <si>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</si>
  <si>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</si>
  <si>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</si>
  <si>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</si>
  <si>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</si>
  <si>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</si>
  <si>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</si>
  <si>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</si>
  <si>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</si>
  <si>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</si>
  <si>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</si>
  <si>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</si>
  <si>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</si>
  <si>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</si>
  <si>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</si>
  <si>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</si>
  <si>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</si>
  <si>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</si>
  <si>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</si>
  <si>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</si>
  <si>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</si>
  <si>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</si>
  <si>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</si>
  <si>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</si>
  <si>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</si>
  <si>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</si>
  <si>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</si>
  <si>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</si>
  <si>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</si>
  <si>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</si>
  <si>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</si>
  <si>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</si>
  <si>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</si>
  <si>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</si>
  <si>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</si>
  <si>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</si>
  <si>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</si>
  <si>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</si>
  <si>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</si>
  <si>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</si>
  <si>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</si>
  <si>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</si>
  <si>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</si>
  <si>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</si>
  <si>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</si>
  <si>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</si>
  <si>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</si>
  <si>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</si>
  <si>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</si>
  <si>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</si>
  <si>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</si>
  <si>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</si>
  <si>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</si>
  <si>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</si>
  <si>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</si>
  <si>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</si>
  <si>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</si>
  <si>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</si>
  <si>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</si>
  <si>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</si>
  <si>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</si>
  <si>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</si>
  <si>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</si>
  <si>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</si>
  <si>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</si>
  <si>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</si>
  <si>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</si>
  <si>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</si>
  <si>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</si>
  <si>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</si>
  <si>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</si>
  <si>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</si>
  <si>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</si>
  <si>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</si>
  <si>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</si>
  <si>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</si>
  <si>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</si>
  <si>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</si>
  <si>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</si>
  <si>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</si>
  <si>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</si>
  <si>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</si>
  <si>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</si>
  <si>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</si>
  <si>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</si>
  <si>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</si>
  <si>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</si>
  <si>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</si>
  <si>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</si>
  <si>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</si>
  <si>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</si>
  <si>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</si>
  <si>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</si>
  <si>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</si>
  <si>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</si>
  <si>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</si>
  <si>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</si>
  <si>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</si>
  <si>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</si>
  <si>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</si>
  <si>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</si>
  <si>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</si>
  <si>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</si>
  <si>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</si>
  <si>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</si>
  <si>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</si>
  <si>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</si>
  <si>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</si>
  <si>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</si>
  <si>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</si>
  <si>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</si>
  <si>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</si>
  <si>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</si>
  <si>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</si>
  <si>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</si>
  <si>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</si>
  <si>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</si>
  <si>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</si>
  <si>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</si>
  <si>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</si>
  <si>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</si>
  <si>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</si>
  <si>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</si>
  <si>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</si>
  <si>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</si>
  <si>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</si>
  <si>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</si>
  <si>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</si>
  <si>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</si>
  <si>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</si>
  <si>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</si>
  <si>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</si>
  <si>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</si>
  <si>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</si>
  <si>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</si>
  <si>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</si>
  <si>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</si>
  <si>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</si>
  <si>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</si>
  <si>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</si>
  <si>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</si>
  <si>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</si>
  <si>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</si>
  <si>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</si>
  <si>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</si>
  <si>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</si>
  <si>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</si>
  <si>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</si>
  <si>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</si>
  <si>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</si>
  <si>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</si>
  <si>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</si>
  <si>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</si>
  <si>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</si>
  <si>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</si>
  <si>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</si>
  <si>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</si>
  <si>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</si>
  <si>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</si>
  <si>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</si>
  <si>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</si>
  <si>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</si>
  <si>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</si>
  <si>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</si>
  <si>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</si>
  <si>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</si>
  <si>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</si>
  <si>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</si>
  <si>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</si>
  <si>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</si>
  <si>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</si>
  <si>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</si>
  <si>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</si>
  <si>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</si>
  <si>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</si>
  <si>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</si>
  <si>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</si>
  <si>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</si>
  <si>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</si>
  <si>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</si>
  <si>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</si>
  <si>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</si>
  <si>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</si>
  <si>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</si>
  <si>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</si>
  <si>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</si>
  <si>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</si>
  <si>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</si>
  <si>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</si>
  <si>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</si>
  <si>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</si>
  <si>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</si>
  <si>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</si>
  <si>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</si>
  <si>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</si>
  <si>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</si>
  <si>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</si>
  <si>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</si>
  <si>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</si>
  <si>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</si>
  <si>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</si>
  <si>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</si>
  <si>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</si>
  <si>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</si>
  <si>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</si>
  <si>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</si>
  <si>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</si>
  <si>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</si>
  <si>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</si>
  <si>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</si>
  <si>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</si>
  <si>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</si>
  <si>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</si>
  <si>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</si>
  <si>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</si>
  <si>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</si>
  <si>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</si>
  <si>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</si>
  <si>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</si>
  <si>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</si>
  <si>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</si>
  <si>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</si>
  <si>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</si>
  <si>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</si>
  <si>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</si>
  <si>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</si>
  <si>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</si>
  <si>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</si>
  <si>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</si>
  <si>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</si>
  <si>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</si>
  <si>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</si>
  <si>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</si>
  <si>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</si>
  <si>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</si>
  <si>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</si>
  <si>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</si>
  <si>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</si>
  <si>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</si>
  <si>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</si>
  <si>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</si>
  <si>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</si>
  <si>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</si>
  <si>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</si>
  <si>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</si>
  <si>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</si>
  <si>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</si>
  <si>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</si>
  <si>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</si>
  <si>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</si>
  <si>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</si>
  <si>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</si>
  <si>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</si>
  <si>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</si>
  <si>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</si>
  <si>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</si>
  <si>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</si>
  <si>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</si>
  <si>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</si>
  <si>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</si>
  <si>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</si>
  <si>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</si>
  <si>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</si>
  <si>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</si>
  <si>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</si>
  <si>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</si>
  <si>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</si>
  <si>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</si>
  <si>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</si>
  <si>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</si>
  <si>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</si>
  <si>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</si>
  <si>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</si>
  <si>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</si>
  <si>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</si>
  <si>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</si>
  <si>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</si>
  <si>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</si>
  <si>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</si>
  <si>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</si>
  <si>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</si>
  <si>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</si>
  <si>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</si>
  <si>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</si>
  <si>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</si>
  <si>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</si>
  <si>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</si>
  <si>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</si>
  <si>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</si>
  <si>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</si>
  <si>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</si>
  <si>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</si>
  <si>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</si>
  <si>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</si>
  <si>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</si>
  <si>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</si>
  <si>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</si>
  <si>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</si>
  <si>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</si>
  <si>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</si>
  <si>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</si>
  <si>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</si>
  <si>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</si>
  <si>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</si>
  <si>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</si>
  <si>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</si>
  <si>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</si>
  <si>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</si>
  <si>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</si>
  <si>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</si>
  <si>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</si>
  <si>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</si>
  <si>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</si>
  <si>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</si>
  <si>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</si>
  <si>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</si>
  <si>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</si>
  <si>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</si>
  <si>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</si>
  <si>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</si>
  <si>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</si>
  <si>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</si>
  <si>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</si>
  <si>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</si>
  <si>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</si>
  <si>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</si>
  <si>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</si>
  <si>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</si>
  <si>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</si>
  <si>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</si>
  <si>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</si>
  <si>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</si>
  <si>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</si>
  <si>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</si>
  <si>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</si>
  <si>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</si>
  <si>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</si>
  <si>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</si>
  <si>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</si>
  <si>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</si>
  <si>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</si>
  <si>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</si>
  <si>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</si>
  <si>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</si>
  <si>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</si>
  <si>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</si>
  <si>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</si>
  <si>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</si>
  <si>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</si>
  <si>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</si>
  <si>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</si>
  <si>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</si>
  <si>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</si>
  <si>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</si>
  <si>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</si>
  <si>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</si>
  <si>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</si>
  <si>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</si>
  <si>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</si>
  <si>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</si>
  <si>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</si>
  <si>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</si>
  <si>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</si>
  <si>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</si>
  <si>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</si>
  <si>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</si>
  <si>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</si>
  <si>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</si>
  <si>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</si>
  <si>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</si>
  <si>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</si>
  <si>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</si>
  <si>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</si>
  <si>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</si>
  <si>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</si>
  <si>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</si>
  <si>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</si>
  <si>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</si>
  <si>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</si>
  <si>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</si>
  <si>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</si>
  <si>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</si>
  <si>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</si>
  <si>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</si>
  <si>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</si>
  <si>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</si>
  <si>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</si>
  <si>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</si>
  <si>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</si>
  <si>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</si>
  <si>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</si>
  <si>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</si>
  <si>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</si>
  <si>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</si>
  <si>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</si>
  <si>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</si>
  <si>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</si>
  <si>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</si>
  <si>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</si>
  <si>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</si>
  <si>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</si>
  <si>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</si>
  <si>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</si>
  <si>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</si>
  <si>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</si>
  <si>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</si>
  <si>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</si>
  <si>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</si>
  <si>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</si>
  <si>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</si>
  <si>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</si>
  <si>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</si>
  <si>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</si>
  <si>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</si>
  <si>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</si>
  <si>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</si>
  <si>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</si>
  <si>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</si>
  <si>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</si>
  <si>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</si>
  <si>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</si>
  <si>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</si>
  <si>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</si>
  <si>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</si>
  <si>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</si>
  <si>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</si>
  <si>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</si>
  <si>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</si>
  <si>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</si>
  <si>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</si>
  <si>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</si>
  <si>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</si>
  <si>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</si>
  <si>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</si>
  <si>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</si>
  <si>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</si>
  <si>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</si>
  <si>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</si>
  <si>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</si>
  <si>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</si>
  <si>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</si>
  <si>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</si>
  <si>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</si>
  <si>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</si>
  <si>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</si>
  <si>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</si>
  <si>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</si>
  <si>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</si>
  <si>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</si>
  <si>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</si>
  <si>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</si>
  <si>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</si>
  <si>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</si>
  <si>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</si>
  <si>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</si>
  <si>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</si>
  <si>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</si>
  <si>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</si>
  <si>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</si>
  <si>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</si>
  <si>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</si>
  <si>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</si>
  <si>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</si>
  <si>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</si>
  <si>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</si>
  <si>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</si>
  <si>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</si>
  <si>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</si>
  <si>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</si>
  <si>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</si>
  <si>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</si>
  <si>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</si>
  <si>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</si>
  <si>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</si>
  <si>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</si>
  <si>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</si>
  <si>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</si>
  <si>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</si>
  <si>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</si>
  <si>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</si>
  <si>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</si>
  <si>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</si>
  <si>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</si>
  <si>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</si>
  <si>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</si>
  <si>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</si>
  <si>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</si>
  <si>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</si>
  <si>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</si>
  <si>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</si>
  <si>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</si>
  <si>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</si>
  <si>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</si>
  <si>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</si>
  <si>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</si>
  <si>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</si>
  <si>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</si>
  <si>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</si>
  <si>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</si>
  <si>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</si>
  <si>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</si>
  <si>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</si>
  <si>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</si>
  <si>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</si>
  <si>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</si>
  <si>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</si>
  <si>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</si>
  <si>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</si>
  <si>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</si>
  <si>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</si>
  <si>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</si>
  <si>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</si>
  <si>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</si>
  <si>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</si>
  <si>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</si>
  <si>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</si>
  <si>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</si>
  <si>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</si>
  <si>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</si>
  <si>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</si>
  <si>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</si>
  <si>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</si>
  <si>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</si>
  <si>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</si>
  <si>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</si>
  <si>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</si>
  <si>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</si>
  <si>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</si>
  <si>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</si>
  <si>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</si>
  <si>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</si>
  <si>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</si>
  <si>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</si>
  <si>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</si>
  <si>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</si>
  <si>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</si>
  <si>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</si>
  <si>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</si>
  <si>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</si>
  <si>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</si>
  <si>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</si>
  <si>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</si>
  <si>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</si>
  <si>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</si>
  <si>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</si>
  <si>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</si>
  <si>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</si>
  <si>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</si>
  <si>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</si>
  <si>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</si>
  <si>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</si>
  <si>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</si>
  <si>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</si>
  <si>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</si>
  <si>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</si>
  <si>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</si>
  <si>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</si>
  <si>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</si>
  <si>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</si>
  <si>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</si>
  <si>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</si>
  <si>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</si>
  <si>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</si>
  <si>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</si>
  <si>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</si>
  <si>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</si>
  <si>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</si>
  <si>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</si>
  <si>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</si>
  <si>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</si>
  <si>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</si>
  <si>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</si>
  <si>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</si>
  <si>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</si>
  <si>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</si>
  <si>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</si>
  <si>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</si>
  <si>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</si>
  <si>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</si>
  <si>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</si>
  <si>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</si>
  <si>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</si>
  <si>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</si>
  <si>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</si>
  <si>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</si>
  <si>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</si>
  <si>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</si>
  <si>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</si>
  <si>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</si>
  <si>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</si>
  <si>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</si>
  <si>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</si>
  <si>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</si>
  <si>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</si>
  <si>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</si>
  <si>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</si>
  <si>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</si>
  <si>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</si>
  <si>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</si>
  <si>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</si>
  <si>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</si>
  <si>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</si>
  <si>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</si>
  <si>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</si>
  <si>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</si>
  <si>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</si>
  <si>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</si>
  <si>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</si>
  <si>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</si>
  <si>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</si>
  <si>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</si>
  <si>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</si>
  <si>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</si>
  <si>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</si>
  <si>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</si>
  <si>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</si>
  <si>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</si>
  <si>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</si>
  <si>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</si>
  <si>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</si>
  <si>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</si>
  <si>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</si>
  <si>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</si>
  <si>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</si>
  <si>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</si>
  <si>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</si>
  <si>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</si>
  <si>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</si>
  <si>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</si>
  <si>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</si>
  <si>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</si>
  <si>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</si>
  <si>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</si>
  <si>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</si>
  <si>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</si>
  <si>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</si>
  <si>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</si>
  <si>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</si>
  <si>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</si>
  <si>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</si>
  <si>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</si>
  <si>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</si>
  <si>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</si>
  <si>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</si>
  <si>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</si>
  <si>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</si>
  <si>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</si>
  <si>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</si>
  <si>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</si>
  <si>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</si>
  <si>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</si>
  <si>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</si>
  <si>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</si>
  <si>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</si>
  <si>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</si>
  <si>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</si>
  <si>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</si>
  <si>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</si>
  <si>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</si>
  <si>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</si>
  <si>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</si>
  <si>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</si>
  <si>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</si>
  <si>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</si>
  <si>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</si>
  <si>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</si>
  <si>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</si>
  <si>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</si>
  <si>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</si>
  <si>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</si>
  <si>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</si>
  <si>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</si>
  <si>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</si>
  <si>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</si>
  <si>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</si>
  <si>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</si>
  <si>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</si>
  <si>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</si>
  <si>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</si>
  <si>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</si>
  <si>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</si>
  <si>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</si>
  <si>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</si>
  <si>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</si>
  <si>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</si>
  <si>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</si>
  <si>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</si>
  <si>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</si>
  <si>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</si>
  <si>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</si>
  <si>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</si>
  <si>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</si>
  <si>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</si>
  <si>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</si>
  <si>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</si>
  <si>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</si>
  <si>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</si>
  <si>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</si>
  <si>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</si>
  <si>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</si>
  <si>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</si>
  <si>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</si>
  <si>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</si>
  <si>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</si>
  <si>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</si>
  <si>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</si>
  <si>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</si>
  <si>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</si>
  <si>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</si>
  <si>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</si>
  <si>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</si>
  <si>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</si>
  <si>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</si>
  <si>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</si>
  <si>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</si>
  <si>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</si>
  <si>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</si>
  <si>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</si>
  <si>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</si>
  <si>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</si>
  <si>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</si>
  <si>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</si>
  <si>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</si>
  <si>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</si>
  <si>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</si>
  <si>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</si>
  <si>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</si>
  <si>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</si>
  <si>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</si>
  <si>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</si>
  <si>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</si>
  <si>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</si>
  <si>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</si>
  <si>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</si>
  <si>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</si>
  <si>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</si>
  <si>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</si>
  <si>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</si>
  <si>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</si>
  <si>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</si>
  <si>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</si>
  <si>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</si>
  <si>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</si>
  <si>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</si>
  <si>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</si>
  <si>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</si>
  <si>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</si>
  <si>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</si>
  <si>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</si>
  <si>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</si>
  <si>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</si>
  <si>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</si>
  <si>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</si>
  <si>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</si>
  <si>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</si>
  <si>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</si>
  <si>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</si>
  <si>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</si>
  <si>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</si>
  <si>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</si>
  <si>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</si>
  <si>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</si>
  <si>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</si>
  <si>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</si>
  <si>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</si>
  <si>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</si>
  <si>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</si>
  <si>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</si>
  <si>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</si>
  <si>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</si>
  <si>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</si>
  <si>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</si>
  <si>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</si>
  <si>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</si>
  <si>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</si>
  <si>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</si>
  <si>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</si>
  <si>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</si>
  <si>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</si>
  <si>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</si>
  <si>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</si>
  <si>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</si>
  <si>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</si>
  <si>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</si>
  <si>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</si>
  <si>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</si>
  <si>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</si>
  <si>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</si>
  <si>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</si>
  <si>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</si>
  <si>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</si>
  <si>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</si>
  <si>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</si>
  <si>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</si>
  <si>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</si>
  <si>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</si>
  <si>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</si>
  <si>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</si>
  <si>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</si>
  <si>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</si>
  <si>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</si>
  <si>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</si>
  <si>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</si>
  <si>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</si>
  <si>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</si>
  <si>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</si>
  <si>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</si>
  <si>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</si>
  <si>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</si>
  <si>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</si>
  <si>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</si>
  <si>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</si>
  <si>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</si>
  <si>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</si>
  <si>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</si>
  <si>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</si>
  <si>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</si>
  <si>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</si>
  <si>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</si>
  <si>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</si>
  <si>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</si>
  <si>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</si>
  <si>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</si>
  <si>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</si>
  <si>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</si>
  <si>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</si>
  <si>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</si>
  <si>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</si>
  <si>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</si>
  <si>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</si>
  <si>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</si>
  <si>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</si>
  <si>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</si>
  <si>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</si>
  <si>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</si>
  <si>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</si>
  <si>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</si>
  <si>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</si>
  <si>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</si>
  <si>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</si>
  <si>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</si>
  <si>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</si>
  <si>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</si>
  <si>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</si>
  <si>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</si>
  <si>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</si>
  <si>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</si>
  <si>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</si>
  <si>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</si>
  <si>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</si>
  <si>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</si>
  <si>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</si>
  <si>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</si>
  <si>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</si>
  <si>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</si>
  <si>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</si>
  <si>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</si>
  <si>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</si>
  <si>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</si>
  <si>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</si>
  <si>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</si>
  <si>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</si>
  <si>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</si>
  <si>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</si>
  <si>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</si>
  <si>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</si>
  <si>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</si>
  <si>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</si>
  <si>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</si>
  <si>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</si>
  <si>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</si>
  <si>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</si>
  <si>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</si>
  <si>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</si>
  <si>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</si>
  <si>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</si>
  <si>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</si>
  <si>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</si>
  <si>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</si>
  <si>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</si>
  <si>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</si>
  <si>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</si>
  <si>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</si>
  <si>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</si>
  <si>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</si>
  <si>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</si>
  <si>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</si>
  <si>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</si>
  <si>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</si>
  <si>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</si>
  <si>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</si>
  <si>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</si>
  <si>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</si>
  <si>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</si>
  <si>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</si>
  <si>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</si>
  <si>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</si>
  <si>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</si>
  <si>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</si>
  <si>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</si>
  <si>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</si>
  <si>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</si>
  <si>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</si>
  <si>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</si>
  <si>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</si>
  <si>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</si>
  <si>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</si>
  <si>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</si>
  <si>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</si>
  <si>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</si>
  <si>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</si>
  <si>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</si>
  <si>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</si>
  <si>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</si>
  <si>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</si>
  <si>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</si>
  <si>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</si>
  <si>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</si>
  <si>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</si>
  <si>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</si>
  <si>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</si>
  <si>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</si>
  <si>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</si>
  <si>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</si>
  <si>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</si>
  <si>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</si>
  <si>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</si>
  <si>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</si>
  <si>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</si>
  <si>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</si>
  <si>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</si>
  <si>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</si>
  <si>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</si>
  <si>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</si>
  <si>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</si>
  <si>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</si>
  <si>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</si>
  <si>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</si>
  <si>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</si>
  <si>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</si>
  <si>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</si>
  <si>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</si>
  <si>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</si>
  <si>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</si>
  <si>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</si>
  <si>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</si>
  <si>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</si>
  <si>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</si>
  <si>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</si>
  <si>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</si>
  <si>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</si>
  <si>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</si>
  <si>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</si>
  <si>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</si>
  <si>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</si>
  <si>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</si>
  <si>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</si>
  <si>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</si>
  <si>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</si>
  <si>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</si>
  <si>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</si>
  <si>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</si>
  <si>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</si>
  <si>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</si>
  <si>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</si>
  <si>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</si>
  <si>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</si>
  <si>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</si>
  <si>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</si>
  <si>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</si>
  <si>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</si>
  <si>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</si>
  <si>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</si>
  <si>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</si>
  <si>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</si>
  <si>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</si>
  <si>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</si>
  <si>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</si>
  <si>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</si>
  <si>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</si>
  <si>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</si>
  <si>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</si>
  <si>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</si>
  <si>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</si>
  <si>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</si>
  <si>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</si>
  <si>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</si>
  <si>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</si>
  <si>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</si>
  <si>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</si>
  <si>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</si>
  <si>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</si>
  <si>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</si>
  <si>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</si>
  <si>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</si>
  <si>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</si>
  <si>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</si>
  <si>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</si>
  <si>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</si>
  <si>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</si>
  <si>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</si>
  <si>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</si>
  <si>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</si>
  <si>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</si>
  <si>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</si>
  <si>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</si>
  <si>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</si>
  <si>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</si>
  <si>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</si>
  <si>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</si>
  <si>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</si>
  <si>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</si>
  <si>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</si>
  <si>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</si>
  <si>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</si>
  <si>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</si>
  <si>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</si>
  <si>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</si>
  <si>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</si>
  <si>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</si>
  <si>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</si>
  <si>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</si>
  <si>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</si>
  <si>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</si>
  <si>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</si>
  <si>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</si>
  <si>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</si>
  <si>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</si>
  <si>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</si>
  <si>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</si>
  <si>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</si>
  <si>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</si>
  <si>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</si>
  <si>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</si>
  <si>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</si>
  <si>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</si>
  <si>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</si>
  <si>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</si>
  <si>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</si>
  <si>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</si>
  <si>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</si>
  <si>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</si>
  <si>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</si>
  <si>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</si>
  <si>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</si>
  <si>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</si>
  <si>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</si>
  <si>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</si>
  <si>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</si>
  <si>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</si>
  <si>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</si>
  <si>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</si>
  <si>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</si>
  <si>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</si>
  <si>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</si>
  <si>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</si>
  <si>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</si>
  <si>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</si>
  <si>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</si>
  <si>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</si>
  <si>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</si>
  <si>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</si>
  <si>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</si>
  <si>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</si>
  <si>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</si>
  <si>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</si>
  <si>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</si>
  <si>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</si>
  <si>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</si>
  <si>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</si>
  <si>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</si>
  <si>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</si>
  <si>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</si>
  <si>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</si>
  <si>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</si>
  <si>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</si>
  <si>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</si>
  <si>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</si>
  <si>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</si>
  <si>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</si>
  <si>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</si>
  <si>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</si>
  <si>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</si>
  <si>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</si>
  <si>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</si>
  <si>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</si>
  <si>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</si>
  <si>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</si>
  <si>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</si>
  <si>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</si>
  <si>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</si>
  <si>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</si>
  <si>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</si>
  <si>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</si>
  <si>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</si>
  <si>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</si>
  <si>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</si>
  <si>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</si>
  <si>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</si>
  <si>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</si>
  <si>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</si>
  <si>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</si>
  <si>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</si>
  <si>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</si>
  <si>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</si>
  <si>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</si>
  <si>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</si>
  <si>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</si>
  <si>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</si>
  <si>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</si>
  <si>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</si>
  <si>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</si>
  <si>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</si>
  <si>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</si>
  <si>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</si>
  <si>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</si>
  <si>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</si>
  <si>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</si>
  <si>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</si>
  <si>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</si>
  <si>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</si>
  <si>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</si>
  <si>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</si>
  <si>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</si>
  <si>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</si>
  <si>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</si>
  <si>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</si>
  <si>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</si>
  <si>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</si>
  <si>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</si>
  <si>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</si>
  <si>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</si>
  <si>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</si>
  <si>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</si>
  <si>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</si>
  <si>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</si>
  <si>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</si>
  <si>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</si>
  <si>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</si>
  <si>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</si>
  <si>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</si>
  <si>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</si>
  <si>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</si>
  <si>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</si>
  <si>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</si>
  <si>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</si>
  <si>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</si>
  <si>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</si>
  <si>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</si>
  <si>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</si>
  <si>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</si>
  <si>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</si>
  <si>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</si>
  <si>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</si>
  <si>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</si>
  <si>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</si>
  <si>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</si>
  <si>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</si>
  <si>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</si>
  <si>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</si>
  <si>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</si>
  <si>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</si>
  <si>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</si>
  <si>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</si>
  <si>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</si>
  <si>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</si>
  <si>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</si>
  <si>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</si>
  <si>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</si>
  <si>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</si>
  <si>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</si>
  <si>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</si>
  <si>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</si>
  <si>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</si>
  <si>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</si>
  <si>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</si>
  <si>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</si>
  <si>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</si>
  <si>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</si>
  <si>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</si>
  <si>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</si>
  <si>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</si>
  <si>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</si>
  <si>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</si>
  <si>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</si>
  <si>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</si>
  <si>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</si>
  <si>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</si>
  <si>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</si>
  <si>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</si>
  <si>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</si>
  <si>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</si>
  <si>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</si>
  <si>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</si>
  <si>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</si>
  <si>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</si>
  <si>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</si>
  <si>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</si>
  <si>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</si>
  <si>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</si>
  <si>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</si>
  <si>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</si>
  <si>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</si>
  <si>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</si>
  <si>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</si>
  <si>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</si>
  <si>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</si>
  <si>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</si>
  <si>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</si>
  <si>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</si>
  <si>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</si>
  <si>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</si>
  <si>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</si>
  <si>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</si>
  <si>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</si>
  <si>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</si>
  <si>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</si>
  <si>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</si>
  <si>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</si>
  <si>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</si>
  <si>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</si>
  <si>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</si>
  <si>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</si>
  <si>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</si>
  <si>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</si>
  <si>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</si>
  <si>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</si>
  <si>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</si>
  <si>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</si>
  <si>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</si>
  <si>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</si>
  <si>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</si>
  <si>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</si>
  <si>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</si>
  <si>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</si>
  <si>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</si>
  <si>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</si>
  <si>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</si>
  <si>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</si>
  <si>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</si>
  <si>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</si>
  <si>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</si>
  <si>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</si>
  <si>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</si>
  <si>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</si>
  <si>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</si>
  <si>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</si>
  <si>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</si>
  <si>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</si>
  <si>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</si>
  <si>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</si>
  <si>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</si>
  <si>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</si>
  <si>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</si>
  <si>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</si>
  <si>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</si>
  <si>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</si>
  <si>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</si>
  <si>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</si>
  <si>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</si>
  <si>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</si>
  <si>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</si>
  <si>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</si>
  <si>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</si>
  <si>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</si>
  <si>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</si>
  <si>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</si>
  <si>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</si>
  <si>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</si>
  <si>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</si>
  <si>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</si>
  <si>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</si>
  <si>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</si>
  <si>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</si>
  <si>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</si>
  <si>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</si>
  <si>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</si>
  <si>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</si>
  <si>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</si>
  <si>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</si>
  <si>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</si>
  <si>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</si>
  <si>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</si>
  <si>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</si>
  <si>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</si>
  <si>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</si>
  <si>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</si>
  <si>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</si>
  <si>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</si>
  <si>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</si>
  <si>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</si>
  <si>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</si>
  <si>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</si>
  <si>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</si>
  <si>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</si>
  <si>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</si>
  <si>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</si>
  <si>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</si>
  <si>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</si>
  <si>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</si>
  <si>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</si>
  <si>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</si>
  <si>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</si>
  <si>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</si>
  <si>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</si>
  <si>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</si>
  <si>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</si>
  <si>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</si>
  <si>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</si>
  <si>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</si>
  <si>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</si>
  <si>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</si>
  <si>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</si>
  <si>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</si>
  <si>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</si>
  <si>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</si>
  <si>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</si>
  <si>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</si>
  <si>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</si>
  <si>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</si>
  <si>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</si>
  <si>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</si>
  <si>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</si>
  <si>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</si>
  <si>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</si>
  <si>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</si>
  <si>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</si>
  <si>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</si>
  <si>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</si>
  <si>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</si>
  <si>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</si>
  <si>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</si>
  <si>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</si>
  <si>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</si>
  <si>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</si>
  <si>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</si>
  <si>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</si>
  <si>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</si>
  <si>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</si>
  <si>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</si>
  <si>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</si>
  <si>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</si>
  <si>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</si>
  <si>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</si>
  <si>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</si>
  <si>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</si>
  <si>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</si>
  <si>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</si>
  <si>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</si>
  <si>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</si>
  <si>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</si>
  <si>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</si>
  <si>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</si>
  <si>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</si>
  <si>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</si>
  <si>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</si>
  <si>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</si>
  <si>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</si>
  <si>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</si>
  <si>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</si>
  <si>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</si>
  <si>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</si>
  <si>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</si>
  <si>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</si>
  <si>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</si>
  <si>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</si>
  <si>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</si>
  <si>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</si>
  <si>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</si>
  <si>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</si>
  <si>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</si>
  <si>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</si>
  <si>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</si>
  <si>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</si>
  <si>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</si>
  <si>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</si>
  <si>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</si>
  <si>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</si>
  <si>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</si>
  <si>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</si>
  <si>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</si>
  <si>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</si>
  <si>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</si>
  <si>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</si>
  <si>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</si>
  <si>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</si>
  <si>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</si>
  <si>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</si>
  <si>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</si>
  <si>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</si>
  <si>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</si>
  <si>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</si>
  <si>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</si>
  <si>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</si>
  <si>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</si>
  <si>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</si>
  <si>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</si>
  <si>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</si>
  <si>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</si>
  <si>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</si>
  <si>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</si>
  <si>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</si>
  <si>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</si>
  <si>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</si>
  <si>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</si>
  <si>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</si>
  <si>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</si>
  <si>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</si>
  <si>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</si>
  <si>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</si>
  <si>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</si>
  <si>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</si>
  <si>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</si>
  <si>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</si>
  <si>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</si>
  <si>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</si>
  <si>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</si>
  <si>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</si>
  <si>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</si>
  <si>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</si>
  <si>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</si>
  <si>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</si>
  <si>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</si>
  <si>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</si>
  <si>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</si>
  <si>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</si>
  <si>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</si>
  <si>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</si>
  <si>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</si>
  <si>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</si>
  <si>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</si>
  <si>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</si>
  <si>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</si>
  <si>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</si>
  <si>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</si>
  <si>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</si>
  <si>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</si>
  <si>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</si>
  <si>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</si>
  <si>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</si>
  <si>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</si>
  <si>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</si>
  <si>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</si>
  <si>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</si>
  <si>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</si>
  <si>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</si>
  <si>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</si>
  <si>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</si>
  <si>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</si>
  <si>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</si>
  <si>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</si>
  <si>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</si>
  <si>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</si>
  <si>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</si>
  <si>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</si>
  <si>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</si>
  <si>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</si>
  <si>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</si>
  <si>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</si>
  <si>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</si>
  <si>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</si>
  <si>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</si>
  <si>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</si>
  <si>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</si>
  <si>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</si>
  <si>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</si>
  <si>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</si>
  <si>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</si>
  <si>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</si>
  <si>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</si>
  <si>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</si>
  <si>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</si>
  <si>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</si>
  <si>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</si>
  <si>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</si>
  <si>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</si>
  <si>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</si>
  <si>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</si>
  <si>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</si>
  <si>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</si>
  <si>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</si>
  <si>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</si>
  <si>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</si>
  <si>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</si>
  <si>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</si>
  <si>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</si>
  <si>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</si>
  <si>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</si>
  <si>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</si>
  <si>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</si>
  <si>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</si>
  <si>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</si>
  <si>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</si>
  <si>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</si>
  <si>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</si>
  <si>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</si>
  <si>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</si>
  <si>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</si>
  <si>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</si>
  <si>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</si>
  <si>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</si>
  <si>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</si>
  <si>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</si>
  <si>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</si>
  <si>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</si>
  <si>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</si>
  <si>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</si>
  <si>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</si>
  <si>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</si>
  <si>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</si>
  <si>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</si>
  <si>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</si>
  <si>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</si>
  <si>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</si>
  <si>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</si>
  <si>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</si>
  <si>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</si>
  <si>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</si>
  <si>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</si>
  <si>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</si>
  <si>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</si>
  <si>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</si>
  <si>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</si>
  <si>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</si>
  <si>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</si>
  <si>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</si>
  <si>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</si>
  <si>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</si>
  <si>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</si>
  <si>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</si>
  <si>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</si>
  <si>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</si>
  <si>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</si>
  <si>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</si>
  <si>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</si>
  <si>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</si>
  <si>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</si>
  <si>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</si>
  <si>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</si>
  <si>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</si>
  <si>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</si>
  <si>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</si>
  <si>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</si>
  <si>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</si>
  <si>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</si>
  <si>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</si>
  <si>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</si>
  <si>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</si>
  <si>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</si>
  <si>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</si>
  <si>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</si>
  <si>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</si>
  <si>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</si>
  <si>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</si>
  <si>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</si>
  <si>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</si>
  <si>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</si>
  <si>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</si>
  <si>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</si>
  <si>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</si>
  <si>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</si>
  <si>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</si>
  <si>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</si>
  <si>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</si>
  <si>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</si>
  <si>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</si>
  <si>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</si>
  <si>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</si>
  <si>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</si>
  <si>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</si>
  <si>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</si>
  <si>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</si>
  <si>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</si>
  <si>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</si>
  <si>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</si>
  <si>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</si>
  <si>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</si>
  <si>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</si>
  <si>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</si>
  <si>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</si>
  <si>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</si>
  <si>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</si>
  <si>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</si>
  <si>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</si>
  <si>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</si>
  <si>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</si>
  <si>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</si>
  <si>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</si>
  <si>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</si>
  <si>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</si>
  <si>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</si>
  <si>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</si>
  <si>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</si>
  <si>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</si>
  <si>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</si>
  <si>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</si>
  <si>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</si>
  <si>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</si>
  <si>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</si>
  <si>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</si>
  <si>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</si>
  <si>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</si>
  <si>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</si>
  <si>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</si>
  <si>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</si>
  <si>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</si>
  <si>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</si>
  <si>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</si>
  <si>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</si>
  <si>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</si>
  <si>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</si>
  <si>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</si>
  <si>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</si>
  <si>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</si>
  <si>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</si>
  <si>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</si>
  <si>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</si>
  <si>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</si>
  <si>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</si>
  <si>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</si>
  <si>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</si>
  <si>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</si>
  <si>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</si>
  <si>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</si>
  <si>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</si>
  <si>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</si>
  <si>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</si>
  <si>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</si>
  <si>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</si>
  <si>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</si>
  <si>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</si>
  <si>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</si>
  <si>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</si>
  <si>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</si>
  <si>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</si>
  <si>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</si>
  <si>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</si>
  <si>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</si>
  <si>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</si>
  <si>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</si>
  <si>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</si>
  <si>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</si>
  <si>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</si>
  <si>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</si>
  <si>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</si>
  <si>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</si>
  <si>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</si>
  <si>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</si>
  <si>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</si>
  <si>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</si>
  <si>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</si>
  <si>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</si>
  <si>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</si>
  <si>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</si>
  <si>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</si>
  <si>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</si>
  <si>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</si>
  <si>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</si>
  <si>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</si>
  <si>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</si>
  <si>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</si>
  <si>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</si>
  <si>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</si>
  <si>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</si>
  <si>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</si>
  <si>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</si>
  <si>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</si>
  <si>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</si>
  <si>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</si>
  <si>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</si>
  <si>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</si>
  <si>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</si>
  <si>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</si>
  <si>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</si>
  <si>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</si>
  <si>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</si>
  <si>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</si>
  <si>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</si>
  <si>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</si>
  <si>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</si>
  <si>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</si>
  <si>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</si>
  <si>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</si>
  <si>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</si>
  <si>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</si>
  <si>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</si>
  <si>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</si>
  <si>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</si>
  <si>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</si>
  <si>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</si>
  <si>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</si>
  <si>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</si>
  <si>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</si>
  <si>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</si>
  <si>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</si>
  <si>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</si>
  <si>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</si>
  <si>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</si>
  <si>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</si>
  <si>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</si>
  <si>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</si>
  <si>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</si>
  <si>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</si>
  <si>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</si>
  <si>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</si>
  <si>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</si>
  <si>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</si>
  <si>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</si>
  <si>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</si>
  <si>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</si>
  <si>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</si>
  <si>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</si>
  <si>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</si>
  <si>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</si>
  <si>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</si>
  <si>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</si>
  <si>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</si>
  <si>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</si>
  <si>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</si>
  <si>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</si>
  <si>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</si>
  <si>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</si>
  <si>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</si>
  <si>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</si>
  <si>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</si>
  <si>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</si>
  <si>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</si>
  <si>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</si>
  <si>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</si>
  <si>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</si>
  <si>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</si>
  <si>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</si>
  <si>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</si>
  <si>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</si>
  <si>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</si>
  <si>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</si>
  <si>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</si>
  <si>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</si>
  <si>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</si>
  <si>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</si>
  <si>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</si>
  <si>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</si>
  <si>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</si>
  <si>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</si>
  <si>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</si>
  <si>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</si>
  <si>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</si>
  <si>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</si>
  <si>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</si>
  <si>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</si>
  <si>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</si>
  <si>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</si>
  <si>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</si>
  <si>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</si>
  <si>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</si>
  <si>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</si>
  <si>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</si>
  <si>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</si>
  <si>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</si>
  <si>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</si>
  <si>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</si>
  <si>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</si>
  <si>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</si>
  <si>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</si>
  <si>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</si>
  <si>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</si>
  <si>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</si>
  <si>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</si>
  <si>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</si>
  <si>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</si>
  <si>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</si>
  <si>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</si>
  <si>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</si>
  <si>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</si>
  <si>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</si>
  <si>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</si>
  <si>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</si>
  <si>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</si>
  <si>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</si>
  <si>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</si>
  <si>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</si>
  <si>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</si>
  <si>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</si>
  <si>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</si>
  <si>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</si>
  <si>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</si>
  <si>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</si>
  <si>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</si>
  <si>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</si>
  <si>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</si>
  <si>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</si>
  <si>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</si>
  <si>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</si>
  <si>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</si>
  <si>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</si>
  <si>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</si>
  <si>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</si>
  <si>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</si>
  <si>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</si>
  <si>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</si>
  <si>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</si>
  <si>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</si>
  <si>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</si>
  <si>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</si>
  <si>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</si>
  <si>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</si>
  <si>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</si>
  <si>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</si>
  <si>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</si>
  <si>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</si>
  <si>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</si>
  <si>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</si>
  <si>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</si>
  <si>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</si>
  <si>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</si>
  <si>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</si>
  <si>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</si>
  <si>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</si>
  <si>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</si>
  <si>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</si>
  <si>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</si>
  <si>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</si>
  <si>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</si>
  <si>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</si>
  <si>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</si>
  <si>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</si>
  <si>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</si>
  <si>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</si>
  <si>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</si>
  <si>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</si>
  <si>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</si>
  <si>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</si>
  <si>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</si>
  <si>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</si>
  <si>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</si>
  <si>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</si>
  <si>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</si>
  <si>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</si>
  <si>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</si>
  <si>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</si>
  <si>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</si>
  <si>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</si>
  <si>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</si>
  <si>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</si>
  <si>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</si>
  <si>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</si>
  <si>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</si>
  <si>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</si>
  <si>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</si>
  <si>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</si>
  <si>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</si>
  <si>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</si>
  <si>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</si>
  <si>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</si>
  <si>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</si>
  <si>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</si>
  <si>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</si>
  <si>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</si>
  <si>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</si>
  <si>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</si>
  <si>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</si>
  <si>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</si>
  <si>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</si>
  <si>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</si>
  <si>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</si>
  <si>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</si>
  <si>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</si>
  <si>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</si>
  <si>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</si>
  <si>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</si>
  <si>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</si>
  <si>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</si>
  <si>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</si>
  <si>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</si>
  <si>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</si>
  <si>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</si>
  <si>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</si>
  <si>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</si>
  <si>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</si>
  <si>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</si>
  <si>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</si>
  <si>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</si>
  <si>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</si>
  <si>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</si>
  <si>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</si>
  <si>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</si>
  <si>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</si>
  <si>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</si>
  <si>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</si>
  <si>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</si>
  <si>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</si>
  <si>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</si>
  <si>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</si>
  <si>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</si>
  <si>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</si>
  <si>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</si>
  <si>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</si>
  <si>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</si>
  <si>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</si>
  <si>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</si>
  <si>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</si>
  <si>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</si>
  <si>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</si>
  <si>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</si>
  <si>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</si>
  <si>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</si>
  <si>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</si>
  <si>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</si>
  <si>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</si>
  <si>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</si>
  <si>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</si>
  <si>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</si>
  <si>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</si>
  <si>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</si>
  <si>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</si>
  <si>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</si>
  <si>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</si>
  <si>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</si>
  <si>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</si>
  <si>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</si>
  <si>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</si>
  <si>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</si>
  <si>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</si>
  <si>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</si>
  <si>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</si>
  <si>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</si>
  <si>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</si>
  <si>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</si>
  <si>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</si>
  <si>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</si>
  <si>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</si>
  <si>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</si>
  <si>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</si>
  <si>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</si>
  <si>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</si>
  <si>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</si>
  <si>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</si>
  <si>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</si>
  <si>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</si>
  <si>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</si>
  <si>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</si>
  <si>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</si>
  <si>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</si>
  <si>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</si>
  <si>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</si>
  <si>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</si>
  <si>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</si>
  <si>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</si>
  <si>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</si>
  <si>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</si>
  <si>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</si>
  <si>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</si>
  <si>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</si>
  <si>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</si>
  <si>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</si>
  <si>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</si>
  <si>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</si>
  <si>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</si>
  <si>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</si>
  <si>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</si>
  <si>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</si>
  <si>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</si>
  <si>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</si>
  <si>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</si>
  <si>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</si>
  <si>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</si>
  <si>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</si>
  <si>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</si>
  <si>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</si>
  <si>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</si>
  <si>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</si>
  <si>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</si>
  <si>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</si>
  <si>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</si>
  <si>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</si>
  <si>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</si>
  <si>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</si>
  <si>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</si>
  <si>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</si>
  <si>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</si>
  <si>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</si>
  <si>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</si>
  <si>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</si>
  <si>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</si>
  <si>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</si>
  <si>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</si>
  <si>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</si>
  <si>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</si>
  <si>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</si>
  <si>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</si>
  <si>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</si>
  <si>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</si>
  <si>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</si>
  <si>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</si>
  <si>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</si>
  <si>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</si>
  <si>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</si>
  <si>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</si>
  <si>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</si>
  <si>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</si>
  <si>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</si>
  <si>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</si>
  <si>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</si>
  <si>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</si>
  <si>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</si>
  <si>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</si>
  <si>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</si>
  <si>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</si>
  <si>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</si>
  <si>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</si>
  <si>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</si>
  <si>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</si>
  <si>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</si>
  <si>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</si>
  <si>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</si>
  <si>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</si>
  <si>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</si>
  <si>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</si>
  <si>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</si>
  <si>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</si>
  <si>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</si>
  <si>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</si>
  <si>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</si>
  <si>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</si>
  <si>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</si>
  <si>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</si>
  <si>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</si>
  <si>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</si>
  <si>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</si>
  <si>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</si>
  <si>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</si>
  <si>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</si>
  <si>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</si>
  <si>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</si>
  <si>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</si>
  <si>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</si>
  <si>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</si>
  <si>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</si>
  <si>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</si>
  <si>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</si>
  <si>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</si>
  <si>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</si>
  <si>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</si>
  <si>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</si>
  <si>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</si>
  <si>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</si>
  <si>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</si>
  <si>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</si>
  <si>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</si>
  <si>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</si>
  <si>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</si>
  <si>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</si>
  <si>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</si>
  <si>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</si>
  <si>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</si>
  <si>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</si>
  <si>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</si>
  <si>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</si>
  <si>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</si>
  <si>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</si>
  <si>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</si>
  <si>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</si>
  <si>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</si>
  <si>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</si>
  <si>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</si>
  <si>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</si>
  <si>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</si>
  <si>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</si>
  <si>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</si>
  <si>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</si>
  <si>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</si>
  <si>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</si>
  <si>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</si>
  <si>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</si>
  <si>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</si>
  <si>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</si>
  <si>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</si>
  <si>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</si>
  <si>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</si>
  <si>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</si>
  <si>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</si>
  <si>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</si>
  <si>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</si>
  <si>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</si>
  <si>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</si>
  <si>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</si>
  <si>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</si>
  <si>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</si>
  <si>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</si>
  <si>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</si>
  <si>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</si>
  <si>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</si>
  <si>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</si>
  <si>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</si>
  <si>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</si>
  <si>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</si>
  <si>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</si>
  <si>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</si>
  <si>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</si>
  <si>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</si>
  <si>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</si>
  <si>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</si>
  <si>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</si>
  <si>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</si>
  <si>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</si>
  <si>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</si>
  <si>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</si>
  <si>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</si>
  <si>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</si>
  <si>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</si>
  <si>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</si>
  <si>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</si>
  <si>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</si>
  <si>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</si>
  <si>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</si>
  <si>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</si>
  <si>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</si>
  <si>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</si>
  <si>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</si>
  <si>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</si>
  <si>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</si>
  <si>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</si>
  <si>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</si>
  <si>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</si>
  <si>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</si>
  <si>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</si>
  <si>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</si>
  <si>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</si>
  <si>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</si>
  <si>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</si>
  <si>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</si>
  <si>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</si>
  <si>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</si>
  <si>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</si>
  <si>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</si>
  <si>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</si>
  <si>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</si>
  <si>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</si>
  <si>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</si>
  <si>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</si>
  <si>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</si>
  <si>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</si>
  <si>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</si>
  <si>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</si>
  <si>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</si>
  <si>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</si>
  <si>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</si>
  <si>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</si>
  <si>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</si>
  <si>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</si>
  <si>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</si>
  <si>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</si>
  <si>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</si>
  <si>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</si>
  <si>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</si>
  <si>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</si>
  <si>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</si>
  <si>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</si>
  <si>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</si>
  <si>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</si>
  <si>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</si>
  <si>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</si>
  <si>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</si>
  <si>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</si>
  <si>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</si>
  <si>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</si>
  <si>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</si>
  <si>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</si>
  <si>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</si>
  <si>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</si>
  <si>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</si>
  <si>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</si>
  <si>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</si>
  <si>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</si>
  <si>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</si>
  <si>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</si>
  <si>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</si>
  <si>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</si>
  <si>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</si>
  <si>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</si>
  <si>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</si>
  <si>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</si>
  <si>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</si>
  <si>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</si>
  <si>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</si>
  <si>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</si>
  <si>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</si>
  <si>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</si>
  <si>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</si>
  <si>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</si>
  <si>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</si>
  <si>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</si>
  <si>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</si>
  <si>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</si>
  <si>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</si>
  <si>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</si>
  <si>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</si>
  <si>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</si>
  <si>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</si>
  <si>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</si>
  <si>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</si>
  <si>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</si>
  <si>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</si>
  <si>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</si>
  <si>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</si>
  <si>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</si>
  <si>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</si>
  <si>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</si>
  <si>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</si>
  <si>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</si>
  <si>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</si>
  <si>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</si>
  <si>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</si>
  <si>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</si>
  <si>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</si>
  <si>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</si>
  <si>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</si>
  <si>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</si>
  <si>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</si>
  <si>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</si>
  <si>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</si>
  <si>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</si>
  <si>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</si>
  <si>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</si>
  <si>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</si>
  <si>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</si>
  <si>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</si>
  <si>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</si>
  <si>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</si>
  <si>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</si>
  <si>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</si>
  <si>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</si>
  <si>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</si>
  <si>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</si>
  <si>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</si>
  <si>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</si>
  <si>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</si>
  <si>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</si>
  <si>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</si>
  <si>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</si>
  <si>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</si>
  <si>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</si>
  <si>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</si>
  <si>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</si>
  <si>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</si>
  <si>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</si>
  <si>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</si>
  <si>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</si>
  <si>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</si>
  <si>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</si>
  <si>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</si>
  <si>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</si>
  <si>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</si>
  <si>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</si>
  <si>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</si>
  <si>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</si>
  <si>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</si>
  <si>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</si>
  <si>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</si>
  <si>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</si>
  <si>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</si>
  <si>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</si>
  <si>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</si>
  <si>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</si>
  <si>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</si>
  <si>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</si>
  <si>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</si>
  <si>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</si>
  <si>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</si>
  <si>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</si>
  <si>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</si>
  <si>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</si>
  <si>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</si>
  <si>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</si>
  <si>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</si>
  <si>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</si>
  <si>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</si>
  <si>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</si>
  <si>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</si>
  <si>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</si>
  <si>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</si>
  <si>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</si>
  <si>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</si>
  <si>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</si>
  <si>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</si>
  <si>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</si>
  <si>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</si>
  <si>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</si>
  <si>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</si>
  <si>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</si>
  <si>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</si>
  <si>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</si>
  <si>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</si>
  <si>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</si>
  <si>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</si>
  <si>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</si>
  <si>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</si>
  <si>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</si>
  <si>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</si>
  <si>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</si>
  <si>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</si>
  <si>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</si>
  <si>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</si>
  <si>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</si>
  <si>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</si>
  <si>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</si>
  <si>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</si>
  <si>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</si>
  <si>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</si>
  <si>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</si>
  <si>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</si>
  <si>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</si>
  <si>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</si>
  <si>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</si>
  <si>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</si>
  <si>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</si>
  <si>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</si>
  <si>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</si>
  <si>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</si>
  <si>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</si>
  <si>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</si>
  <si>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</si>
  <si>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</si>
  <si>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</si>
  <si>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</si>
  <si>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</si>
  <si>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</si>
  <si>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</si>
  <si>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</si>
  <si>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</si>
  <si>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</si>
  <si>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</si>
  <si>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</si>
  <si>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</si>
  <si>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</si>
  <si>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</si>
  <si>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</si>
  <si>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</si>
  <si>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</si>
  <si>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</si>
  <si>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</si>
  <si>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</si>
  <si>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</si>
  <si>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</si>
  <si>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</si>
  <si>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</si>
  <si>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</si>
  <si>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</si>
  <si>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</si>
  <si>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</si>
  <si>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</si>
  <si>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</si>
  <si>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</si>
  <si>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</si>
  <si>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</si>
  <si>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</si>
  <si>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</si>
  <si>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</si>
  <si>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</si>
  <si>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</si>
  <si>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</si>
  <si>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</si>
  <si>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</si>
  <si>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</si>
  <si>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</si>
  <si>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</si>
  <si>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</si>
  <si>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</si>
  <si>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</si>
  <si>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</si>
  <si>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</si>
  <si>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</si>
  <si>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</si>
  <si>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</si>
  <si>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</si>
  <si>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</si>
  <si>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</si>
  <si>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</si>
  <si>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</si>
  <si>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</si>
  <si>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</si>
  <si>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</si>
  <si>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</si>
  <si>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</si>
  <si>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</si>
  <si>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</si>
  <si>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</si>
  <si>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</si>
  <si>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</si>
  <si>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</si>
  <si>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</si>
  <si>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</si>
  <si>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</si>
  <si>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</si>
  <si>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</si>
  <si>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</si>
  <si>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</si>
  <si>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</si>
  <si>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</si>
  <si>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</si>
  <si>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</si>
  <si>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</si>
  <si>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</si>
  <si>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</si>
  <si>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</si>
  <si>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</si>
  <si>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</si>
  <si>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</si>
  <si>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</si>
  <si>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</si>
  <si>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</si>
  <si>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</si>
  <si>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</si>
  <si>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</si>
  <si>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</si>
  <si>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</si>
  <si>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</si>
  <si>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</si>
  <si>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</si>
  <si>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</si>
  <si>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</si>
  <si>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</si>
  <si>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</si>
  <si>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</si>
  <si>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</si>
  <si>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</si>
  <si>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</si>
  <si>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</si>
  <si>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</si>
  <si>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</si>
  <si>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</si>
  <si>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</si>
  <si>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</si>
  <si>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</si>
  <si>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</si>
  <si>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</si>
  <si>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</si>
  <si>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</si>
  <si>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</si>
  <si>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</si>
  <si>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</si>
  <si>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</si>
  <si>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</si>
  <si>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</si>
  <si>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</si>
  <si>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</si>
  <si>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</si>
  <si>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</si>
  <si>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</si>
  <si>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</si>
  <si>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</si>
  <si>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</si>
  <si>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</si>
  <si>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</si>
  <si>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</si>
  <si>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</si>
  <si>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</si>
  <si>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</si>
  <si>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</si>
  <si>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</si>
  <si>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</si>
  <si>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</si>
  <si>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</si>
  <si>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</si>
  <si>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</si>
  <si>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</si>
  <si>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</si>
  <si>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</si>
  <si>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</si>
  <si>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</si>
  <si>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</si>
  <si>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</si>
  <si>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</si>
  <si>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</si>
  <si>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</si>
  <si>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</si>
  <si>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</si>
  <si>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</si>
  <si>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</si>
  <si>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</si>
  <si>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</si>
  <si>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</si>
  <si>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</si>
  <si>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</si>
  <si>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</si>
  <si>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</si>
  <si>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</si>
  <si>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</si>
  <si>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</si>
  <si>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</si>
  <si>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</si>
  <si>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</si>
  <si>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</si>
  <si>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</si>
  <si>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</si>
  <si>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</si>
  <si>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</si>
  <si>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</si>
  <si>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</si>
  <si>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</si>
  <si>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</si>
  <si>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</si>
  <si>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</si>
  <si>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</si>
  <si>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</si>
  <si>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</si>
  <si>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</si>
  <si>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</si>
  <si>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</si>
  <si>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</si>
  <si>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</si>
  <si>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</si>
  <si>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</si>
  <si>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</si>
  <si>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</si>
  <si>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</si>
  <si>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</si>
  <si>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</si>
  <si>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</si>
  <si>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</si>
  <si>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</si>
  <si>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</si>
  <si>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</si>
  <si>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</si>
  <si>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</si>
  <si>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</si>
  <si>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</si>
  <si>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</si>
  <si>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</si>
  <si>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</si>
  <si>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</si>
  <si>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</si>
  <si>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</si>
  <si>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</si>
  <si>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</si>
  <si>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</si>
  <si>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</si>
  <si>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</si>
  <si>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</si>
  <si>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</si>
  <si>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</si>
  <si>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</si>
  <si>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</si>
  <si>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</si>
  <si>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</si>
  <si>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</si>
  <si>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</si>
  <si>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</si>
  <si>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</si>
  <si>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</si>
  <si>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</si>
  <si>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</si>
  <si>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</si>
  <si>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</si>
  <si>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</si>
  <si>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</si>
  <si>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</si>
  <si>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</si>
  <si>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</si>
  <si>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</si>
  <si>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</si>
  <si>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</si>
  <si>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</si>
  <si>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</si>
  <si>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</si>
  <si>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</si>
  <si>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</si>
  <si>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</si>
  <si>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</si>
  <si>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</si>
  <si>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</si>
  <si>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</si>
  <si>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</si>
  <si>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</si>
  <si>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</si>
  <si>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</si>
  <si>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</si>
  <si>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</si>
  <si>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</si>
  <si>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</si>
  <si>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</si>
  <si>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</si>
  <si>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</si>
  <si>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</si>
  <si>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</si>
  <si>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</si>
  <si>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</si>
  <si>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</si>
  <si>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</si>
  <si>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</si>
  <si>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</si>
  <si>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</si>
  <si>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</si>
  <si>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</si>
  <si>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</si>
  <si>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</si>
  <si>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</si>
  <si>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</si>
  <si>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</si>
  <si>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</si>
  <si>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</si>
  <si>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</si>
  <si>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</si>
  <si>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</si>
  <si>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</si>
  <si>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</si>
  <si>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</si>
  <si>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</si>
  <si>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</si>
  <si>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</si>
  <si>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</si>
  <si>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</si>
  <si>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</si>
  <si>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</si>
  <si>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</si>
  <si>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</si>
  <si>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</si>
  <si>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</si>
  <si>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</si>
  <si>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</si>
  <si>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</si>
  <si>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</si>
  <si>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</si>
  <si>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</si>
  <si>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</si>
  <si>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</si>
  <si>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</si>
  <si>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</si>
  <si>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</si>
  <si>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</si>
  <si>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</si>
  <si>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</si>
  <si>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</si>
  <si>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</si>
  <si>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</si>
  <si>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</si>
  <si>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</si>
  <si>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</si>
  <si>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</si>
  <si>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</si>
  <si>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</si>
  <si>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</si>
  <si>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</si>
  <si>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</si>
  <si>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</si>
  <si>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</si>
  <si>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</si>
  <si>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</si>
  <si>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</si>
  <si>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</si>
  <si>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</si>
  <si>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</si>
  <si>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</si>
  <si>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</si>
  <si>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</si>
  <si>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</si>
  <si>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</si>
  <si>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</si>
  <si>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</si>
  <si>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</si>
  <si>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</si>
  <si>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</si>
  <si>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</si>
  <si>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</si>
  <si>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</si>
  <si>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</si>
  <si>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</si>
  <si>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</si>
  <si>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</si>
  <si>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</si>
  <si>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</si>
  <si>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</si>
  <si>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</si>
  <si>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</si>
  <si>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</si>
  <si>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</si>
  <si>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</si>
  <si>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</si>
  <si>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</si>
  <si>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</si>
  <si>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</si>
  <si>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</si>
  <si>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</si>
  <si>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</si>
  <si>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</si>
  <si>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</si>
  <si>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</si>
  <si>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</si>
  <si>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</si>
  <si>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</si>
  <si>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</si>
  <si>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</si>
  <si>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</si>
  <si>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</si>
  <si>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</si>
  <si>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</si>
  <si>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</si>
  <si>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</si>
  <si>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</si>
  <si>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</si>
  <si>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</si>
  <si>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</si>
  <si>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</si>
  <si>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</si>
  <si>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</si>
  <si>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</si>
  <si>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</si>
  <si>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</si>
  <si>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</si>
  <si>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</si>
  <si>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</si>
  <si>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</si>
  <si>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</si>
  <si>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</si>
  <si>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</si>
  <si>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</si>
  <si>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</si>
  <si>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</si>
  <si>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</si>
  <si>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</si>
  <si>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</si>
  <si>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</si>
  <si>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</si>
  <si>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</si>
  <si>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</si>
  <si>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</si>
  <si>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</si>
  <si>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</si>
  <si>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</si>
  <si>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</si>
  <si>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</si>
  <si>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</si>
  <si>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</si>
  <si>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</si>
  <si>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</si>
  <si>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</si>
  <si>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</si>
  <si>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</si>
  <si>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</si>
  <si>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</si>
  <si>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</si>
  <si>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</si>
  <si>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</si>
  <si>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</si>
  <si>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</si>
  <si>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</si>
  <si>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</si>
  <si>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</si>
  <si>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</si>
  <si>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</si>
  <si>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</si>
  <si>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</si>
  <si>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</si>
  <si>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</si>
  <si>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</si>
  <si>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</si>
  <si>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</si>
  <si>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</si>
  <si>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</si>
  <si>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</si>
  <si>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</si>
  <si>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</si>
  <si>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</si>
  <si>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</si>
  <si>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</si>
  <si>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</si>
  <si>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</si>
  <si>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</si>
  <si>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</si>
  <si>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</si>
  <si>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</si>
  <si>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</si>
  <si>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</si>
  <si>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</si>
  <si>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</si>
  <si>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</si>
  <si>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</si>
  <si>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</si>
  <si>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</si>
  <si>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</si>
  <si>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</si>
  <si>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</si>
  <si>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</si>
  <si>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</si>
  <si>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</si>
  <si>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</si>
  <si>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</si>
  <si>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</si>
  <si>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</si>
  <si>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</si>
  <si>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</si>
  <si>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</si>
  <si>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</si>
  <si>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</si>
  <si>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</si>
  <si>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</si>
  <si>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</si>
  <si>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</si>
  <si>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</si>
  <si>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</si>
  <si>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</si>
  <si>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</si>
  <si>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</si>
  <si>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</si>
  <si>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</si>
  <si>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</si>
  <si>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</si>
  <si>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</si>
  <si>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</si>
  <si>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</si>
  <si>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</si>
  <si>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</si>
  <si>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</si>
  <si>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</si>
  <si>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</si>
  <si>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</si>
  <si>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</si>
  <si>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</si>
  <si>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</si>
  <si>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</si>
  <si>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</si>
  <si>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</si>
  <si>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</si>
  <si>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</si>
  <si>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</si>
  <si>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</si>
  <si>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</si>
  <si>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</si>
  <si>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</si>
  <si>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</si>
  <si>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</si>
  <si>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</si>
  <si>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</si>
  <si>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</si>
  <si>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</si>
  <si>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</si>
  <si>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</si>
  <si>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</si>
  <si>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</si>
  <si>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</si>
  <si>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</si>
  <si>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</si>
  <si>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</si>
  <si>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</si>
  <si>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</si>
  <si>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</si>
  <si>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</si>
  <si>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</si>
  <si>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</si>
  <si>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</si>
  <si>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</si>
  <si>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</si>
  <si>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</si>
  <si>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</si>
  <si>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</si>
  <si>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</si>
  <si>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</si>
  <si>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</si>
  <si>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</si>
  <si>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</si>
  <si>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</si>
  <si>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</si>
  <si>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</si>
  <si>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</si>
  <si>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</si>
  <si>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</si>
  <si>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</si>
  <si>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</si>
  <si>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</si>
  <si>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</si>
  <si>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</si>
  <si>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</si>
  <si>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</si>
  <si>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</si>
  <si>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</si>
  <si>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</si>
  <si>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</si>
  <si>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</si>
  <si>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</si>
  <si>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</si>
  <si>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</si>
  <si>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</si>
  <si>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</si>
  <si>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</si>
  <si>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</si>
  <si>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</si>
  <si>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</si>
  <si>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</si>
  <si>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</si>
  <si>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</si>
  <si>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</si>
  <si>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</si>
  <si>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</si>
  <si>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</si>
  <si>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</si>
  <si>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</si>
  <si>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</si>
  <si>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</si>
  <si>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</si>
  <si>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</si>
  <si>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</si>
  <si>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</si>
  <si>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</si>
  <si>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</si>
  <si>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</si>
  <si>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</si>
  <si>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</si>
  <si>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</si>
  <si>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</si>
  <si>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</si>
  <si>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</si>
  <si>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</si>
  <si>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</si>
  <si>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</si>
  <si>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</si>
  <si>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</si>
  <si>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</si>
  <si>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</si>
  <si>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</si>
  <si>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</si>
  <si>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</si>
  <si>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</si>
  <si>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</si>
  <si>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</si>
  <si>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</si>
  <si>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</si>
  <si>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</si>
  <si>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</si>
  <si>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</si>
  <si>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</si>
  <si>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</si>
  <si>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</si>
  <si>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</si>
  <si>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</si>
  <si>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</si>
  <si>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</si>
  <si>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</si>
  <si>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</si>
  <si>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</si>
  <si>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</si>
  <si>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</si>
  <si>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</si>
  <si>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</si>
  <si>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</si>
  <si>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</si>
  <si>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</si>
  <si>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</si>
  <si>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</si>
  <si>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</si>
  <si>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</si>
  <si>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</si>
  <si>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</si>
  <si>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</si>
  <si>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</si>
  <si>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</si>
  <si>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</si>
  <si>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</si>
  <si>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</si>
  <si>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</si>
  <si>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</si>
  <si>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</si>
  <si>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</si>
  <si>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</si>
  <si>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</si>
  <si>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</si>
  <si>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</si>
  <si>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</si>
  <si>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</si>
  <si>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</si>
  <si>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</si>
  <si>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</si>
  <si>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</si>
  <si>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</si>
  <si>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</si>
  <si>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</si>
  <si>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</si>
  <si>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</si>
  <si>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</si>
  <si>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</si>
  <si>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</si>
  <si>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</si>
  <si>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</si>
  <si>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</si>
  <si>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</si>
  <si>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</si>
  <si>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</si>
  <si>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</si>
  <si>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</si>
  <si>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</si>
  <si>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</si>
  <si>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</si>
  <si>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</si>
  <si>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</si>
  <si>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</si>
  <si>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</si>
  <si>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</si>
  <si>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</si>
  <si>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</si>
  <si>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</si>
  <si>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</si>
  <si>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</si>
  <si>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</si>
  <si>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</si>
  <si>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</si>
  <si>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</si>
  <si>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</si>
  <si>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</si>
  <si>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</si>
  <si>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</si>
  <si>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</si>
  <si>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</si>
  <si>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</si>
  <si>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</si>
  <si>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</si>
  <si>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</si>
  <si>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</si>
  <si>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</si>
  <si>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</si>
  <si>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</si>
  <si>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</si>
  <si>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</si>
  <si>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</si>
  <si>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</si>
  <si>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</si>
  <si>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</si>
  <si>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</si>
  <si>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</si>
  <si>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</si>
  <si>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</si>
  <si>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</si>
  <si>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</si>
  <si>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</si>
  <si>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</si>
  <si>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</si>
  <si>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</si>
  <si>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</si>
  <si>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</si>
  <si>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</si>
  <si>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</si>
  <si>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</si>
  <si>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</si>
  <si>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</si>
  <si>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</si>
  <si>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</si>
  <si>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</si>
  <si>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</si>
  <si>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</si>
  <si>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</si>
  <si>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</si>
  <si>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</si>
  <si>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</si>
  <si>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</si>
  <si>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</si>
  <si>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</si>
  <si>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</si>
  <si>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</si>
  <si>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</si>
  <si>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</si>
  <si>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</si>
  <si>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</si>
  <si>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</si>
  <si>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</si>
  <si>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</si>
  <si>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</si>
  <si>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</si>
  <si>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</si>
  <si>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</si>
  <si>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</si>
  <si>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</si>
  <si>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</si>
  <si>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</si>
  <si>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</si>
  <si>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</si>
  <si>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</si>
  <si>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</si>
  <si>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</si>
  <si>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</si>
  <si>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</si>
  <si>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</si>
  <si>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</si>
  <si>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</si>
  <si>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</si>
  <si>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</si>
  <si>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</si>
  <si>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</si>
  <si>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</si>
  <si>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</si>
  <si>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</si>
  <si>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</si>
  <si>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</si>
  <si>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</si>
  <si>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</si>
  <si>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</si>
  <si>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</si>
  <si>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</si>
  <si>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</si>
  <si>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</si>
  <si>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</si>
  <si>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</si>
  <si>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</si>
  <si>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</si>
  <si>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</si>
  <si>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</si>
  <si>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</si>
  <si>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</si>
  <si>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</si>
  <si>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</si>
  <si>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</si>
  <si>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</si>
  <si>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</si>
  <si>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</si>
  <si>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</si>
  <si>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</si>
  <si>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</si>
  <si>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</si>
  <si>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</si>
  <si>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</si>
  <si>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</si>
  <si>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</si>
  <si>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</si>
  <si>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</si>
  <si>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</si>
  <si>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</si>
  <si>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</si>
  <si>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</si>
  <si>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</si>
  <si>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</si>
  <si>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</si>
  <si>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</si>
  <si>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</si>
  <si>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</si>
  <si>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</si>
  <si>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</si>
  <si>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</si>
  <si>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</si>
  <si>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</si>
  <si>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</si>
  <si>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</si>
  <si>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</si>
  <si>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</si>
  <si>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</si>
  <si>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</si>
  <si>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</si>
  <si>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</si>
  <si>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</si>
  <si>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</si>
  <si>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</si>
  <si>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</si>
  <si>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</si>
  <si>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</si>
  <si>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</si>
  <si>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</si>
  <si>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</si>
  <si>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</si>
  <si>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</si>
  <si>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</si>
  <si>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</si>
  <si>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</si>
  <si>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</si>
  <si>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</si>
  <si>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</si>
  <si>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</si>
  <si>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</si>
  <si>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</si>
  <si>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</si>
  <si>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</si>
  <si>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</si>
  <si>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</si>
  <si>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</si>
  <si>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</si>
  <si>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</si>
  <si>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</si>
  <si>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</si>
  <si>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</si>
  <si>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</si>
  <si>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</si>
  <si>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</si>
  <si>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</si>
  <si>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</si>
  <si>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</si>
  <si>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</si>
  <si>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</si>
  <si>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</si>
  <si>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</si>
  <si>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</si>
  <si>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</si>
  <si>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</si>
  <si>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</si>
  <si>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</si>
  <si>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</si>
  <si>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</si>
  <si>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</si>
  <si>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</si>
  <si>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</si>
  <si>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</si>
  <si>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</si>
  <si>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</si>
  <si>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</si>
  <si>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</si>
  <si>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</si>
  <si>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</si>
  <si>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</si>
  <si>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</si>
  <si>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</si>
  <si>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</si>
  <si>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</si>
  <si>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</si>
  <si>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</si>
  <si>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</si>
  <si>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</si>
  <si>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</si>
  <si>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</si>
  <si>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</si>
  <si>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</si>
  <si>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</si>
  <si>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</si>
  <si>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</si>
  <si>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</si>
  <si>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</si>
  <si>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</si>
  <si>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</si>
  <si>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</si>
  <si>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</si>
  <si>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</si>
  <si>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</si>
  <si>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</si>
  <si>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</si>
  <si>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</si>
  <si>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</si>
  <si>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</si>
  <si>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</si>
  <si>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</si>
  <si>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</si>
  <si>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</si>
  <si>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</si>
  <si>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</si>
  <si>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</si>
  <si>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</si>
  <si>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</si>
  <si>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</si>
  <si>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</si>
  <si>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</si>
  <si>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</si>
  <si>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</si>
  <si>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</si>
  <si>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</si>
  <si>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</si>
  <si>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</si>
  <si>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</si>
  <si>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</si>
  <si>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</si>
  <si>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</si>
  <si>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</si>
  <si>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</si>
  <si>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</si>
  <si>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</si>
  <si>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</si>
  <si>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</si>
  <si>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</si>
  <si>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</si>
  <si>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</si>
  <si>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</si>
  <si>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</si>
  <si>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</si>
  <si>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</si>
  <si>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</si>
  <si>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</si>
  <si>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</si>
  <si>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</si>
  <si>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</si>
  <si>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</si>
  <si>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</si>
  <si>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</si>
  <si>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</si>
  <si>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</si>
  <si>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</si>
  <si>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</si>
  <si>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</si>
  <si>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</si>
  <si>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</si>
  <si>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</si>
  <si>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</si>
  <si>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</si>
  <si>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</si>
  <si>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</si>
  <si>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</si>
  <si>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</si>
  <si>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</si>
  <si>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</si>
  <si>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</si>
  <si>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</si>
  <si>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</si>
  <si>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</si>
  <si>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</si>
  <si>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</si>
  <si>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</si>
  <si>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</si>
  <si>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</si>
  <si>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</si>
  <si>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</si>
  <si>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</si>
  <si>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</si>
  <si>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</si>
  <si>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</si>
  <si>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</si>
  <si>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</si>
  <si>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</si>
  <si>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</si>
  <si>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</si>
  <si>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</si>
  <si>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</si>
  <si>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</si>
  <si>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</si>
  <si>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</si>
  <si>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</si>
  <si>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</si>
  <si>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</si>
  <si>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</si>
  <si>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</si>
  <si>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</si>
  <si>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</si>
  <si>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</si>
  <si>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</si>
  <si>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</si>
  <si>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</si>
  <si>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</si>
  <si>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</si>
  <si>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</si>
  <si>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</si>
  <si>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</si>
  <si>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</si>
  <si>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</si>
  <si>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</si>
  <si>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</si>
  <si>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</si>
  <si>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</si>
  <si>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</si>
  <si>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</si>
  <si>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</si>
  <si>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</si>
  <si>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</si>
  <si>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</si>
  <si>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</si>
  <si>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</si>
  <si>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</si>
  <si>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</si>
  <si>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</si>
  <si>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</si>
  <si>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</si>
  <si>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</si>
  <si>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</si>
  <si>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</si>
  <si>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</si>
  <si>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</si>
  <si>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</si>
  <si>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</si>
  <si>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</si>
  <si>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</si>
  <si>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</si>
  <si>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</si>
  <si>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</si>
  <si>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</si>
  <si>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</si>
  <si>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</si>
  <si>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</si>
  <si>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</si>
  <si>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</si>
  <si>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</si>
  <si>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</si>
  <si>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</si>
  <si>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</si>
  <si>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</si>
  <si>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</si>
  <si>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</si>
  <si>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</si>
  <si>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</si>
  <si>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</si>
  <si>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</si>
  <si>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</si>
  <si>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</si>
  <si>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</si>
  <si>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</si>
  <si>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</si>
  <si>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</si>
  <si>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</si>
  <si>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</si>
  <si>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</si>
  <si>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</si>
  <si>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</si>
  <si>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</si>
  <si>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</si>
  <si>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</si>
  <si>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</si>
  <si>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</si>
  <si>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</si>
  <si>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</si>
  <si>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</si>
  <si>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</si>
  <si>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</si>
  <si>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</si>
  <si>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</si>
  <si>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</si>
  <si>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</si>
  <si>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</si>
  <si>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</si>
  <si>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</si>
  <si>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</si>
  <si>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</si>
  <si>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</si>
  <si>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</si>
  <si>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</si>
  <si>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</si>
  <si>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</si>
  <si>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</si>
  <si>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</si>
  <si>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</si>
  <si>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</si>
  <si>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</si>
  <si>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</si>
  <si>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</si>
  <si>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</si>
  <si>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</si>
  <si>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</si>
  <si>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</si>
  <si>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</si>
  <si>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</si>
  <si>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</si>
  <si>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</si>
  <si>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</si>
  <si>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</si>
  <si>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</si>
  <si>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</si>
  <si>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</si>
  <si>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</si>
  <si>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</si>
  <si>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</si>
  <si>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</si>
  <si>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</si>
  <si>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</si>
  <si>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</si>
  <si>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</si>
  <si>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</si>
  <si>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</si>
  <si>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</si>
  <si>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</si>
  <si>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</si>
  <si>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</si>
  <si>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</si>
  <si>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</si>
  <si>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</si>
  <si>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</si>
  <si>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</si>
  <si>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</si>
  <si>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</si>
  <si>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</si>
  <si>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</si>
  <si>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</si>
  <si>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</si>
  <si>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</si>
  <si>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</si>
  <si>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</si>
  <si>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</si>
  <si>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</si>
  <si>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</si>
  <si>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</si>
  <si>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</si>
  <si>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</si>
  <si>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</si>
  <si>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</si>
  <si>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</si>
  <si>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</si>
  <si>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</si>
  <si>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</si>
  <si>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</si>
  <si>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</si>
  <si>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</si>
  <si>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</si>
  <si>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</si>
  <si>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</si>
  <si>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</si>
  <si>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</si>
  <si>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</si>
  <si>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</si>
  <si>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</si>
  <si>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</si>
  <si>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</si>
  <si>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</si>
  <si>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</si>
  <si>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</si>
  <si>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</si>
  <si>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</si>
  <si>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</si>
  <si>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</si>
  <si>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</si>
  <si>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</si>
  <si>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</si>
  <si>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</si>
  <si>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</si>
  <si>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</si>
  <si>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</si>
  <si>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</si>
  <si>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</si>
  <si>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</si>
  <si>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</si>
  <si>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</si>
  <si>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</si>
  <si>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</si>
  <si>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</si>
  <si>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</si>
  <si>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</si>
  <si>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</si>
  <si>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</si>
  <si>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</si>
  <si>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</si>
  <si>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</si>
  <si>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</si>
  <si>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</si>
  <si>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</si>
  <si>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</si>
  <si>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</si>
  <si>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</si>
  <si>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</si>
  <si>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</si>
  <si>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</si>
  <si>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</si>
  <si>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</si>
  <si>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</si>
  <si>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</si>
  <si>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</si>
  <si>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</si>
  <si>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</si>
  <si>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</si>
  <si>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</si>
  <si>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</si>
  <si>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</si>
  <si>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</si>
  <si>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</si>
  <si>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</si>
  <si>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</si>
  <si>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</si>
  <si>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</si>
  <si>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</si>
  <si>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</si>
  <si>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</si>
  <si>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</si>
  <si>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</si>
  <si>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</si>
  <si>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</si>
  <si>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</si>
  <si>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</si>
  <si>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</si>
  <si>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</si>
  <si>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</si>
  <si>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</si>
  <si>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</si>
  <si>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</si>
  <si>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</si>
  <si>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</si>
  <si>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</si>
  <si>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</si>
  <si>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</si>
  <si>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</si>
  <si>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</si>
  <si>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</si>
  <si>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</si>
  <si>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</si>
  <si>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</si>
  <si>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</si>
  <si>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</si>
  <si>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</si>
  <si>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</si>
  <si>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</si>
  <si>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</si>
  <si>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</si>
  <si>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</si>
  <si>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</si>
  <si>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</si>
  <si>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</si>
  <si>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</si>
  <si>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</si>
  <si>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</si>
  <si>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</si>
  <si>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</si>
  <si>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</si>
  <si>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</si>
  <si>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</si>
  <si>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</si>
  <si>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</si>
  <si>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</si>
  <si>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</si>
  <si>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</si>
  <si>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</si>
  <si>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</si>
  <si>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</si>
  <si>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</si>
  <si>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</si>
  <si>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</si>
  <si>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</si>
  <si>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</si>
  <si>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</si>
  <si>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</si>
  <si>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</si>
  <si>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</si>
  <si>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</si>
  <si>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</si>
  <si>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</si>
  <si>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</si>
  <si>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</si>
  <si>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</si>
  <si>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</si>
  <si>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</si>
  <si>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</si>
  <si>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</si>
  <si>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</si>
  <si>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</si>
  <si>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</si>
  <si>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</si>
  <si>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</si>
  <si>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</si>
  <si>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</si>
  <si>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</si>
  <si>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</si>
  <si>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</si>
  <si>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</si>
  <si>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</si>
  <si>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</si>
  <si>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</si>
  <si>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</si>
  <si>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</si>
  <si>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</si>
  <si>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</si>
  <si>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</si>
  <si>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</si>
  <si>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</si>
  <si>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</si>
  <si>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</si>
  <si>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</si>
  <si>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</si>
  <si>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</si>
  <si>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</si>
  <si>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</si>
  <si>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</si>
  <si>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</si>
  <si>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</si>
  <si>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</si>
  <si>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</si>
  <si>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</si>
  <si>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</si>
  <si>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</si>
  <si>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</si>
  <si>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</si>
  <si>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</si>
  <si>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</si>
  <si>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</si>
  <si>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</si>
  <si>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</si>
  <si>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</si>
  <si>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</si>
  <si>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</si>
  <si>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</si>
  <si>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</si>
  <si>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</si>
  <si>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</si>
  <si>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</si>
  <si>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</si>
  <si>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</si>
  <si>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</si>
  <si>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</si>
  <si>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</si>
  <si>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</si>
  <si>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</si>
  <si>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</si>
  <si>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</si>
  <si>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</si>
  <si>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</si>
  <si>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</si>
  <si>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</si>
  <si>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</si>
  <si>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</si>
  <si>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</si>
  <si>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</si>
  <si>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</si>
  <si>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</si>
  <si>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</si>
  <si>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</si>
  <si>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</si>
  <si>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</si>
  <si>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</si>
  <si>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</si>
  <si>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</si>
  <si>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</si>
  <si>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</si>
  <si>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</si>
  <si>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</si>
  <si>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</si>
  <si>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</si>
  <si>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</si>
  <si>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</si>
  <si>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</si>
  <si>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</si>
  <si>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</si>
  <si>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</si>
  <si>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</si>
  <si>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</si>
  <si>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</si>
  <si>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</si>
  <si>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</si>
  <si>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</si>
  <si>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</si>
  <si>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</si>
  <si>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</si>
  <si>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</si>
  <si>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</si>
  <si>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</si>
  <si>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</si>
  <si>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</si>
  <si>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</si>
  <si>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</si>
  <si>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</si>
  <si>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</si>
  <si>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</si>
  <si>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</si>
  <si>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</si>
  <si>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</si>
  <si>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</si>
  <si>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</si>
  <si>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</si>
  <si>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</si>
  <si>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</si>
  <si>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</si>
  <si>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</si>
  <si>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</si>
  <si>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</si>
  <si>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</si>
  <si>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</si>
  <si>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</si>
  <si>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</si>
  <si>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</si>
  <si>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</si>
  <si>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</si>
  <si>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</si>
  <si>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</si>
  <si>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</si>
  <si>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</si>
  <si>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</si>
  <si>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</si>
  <si>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</si>
  <si>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</si>
  <si>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</si>
  <si>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</si>
  <si>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</si>
  <si>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</si>
  <si>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</si>
  <si>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</si>
  <si>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</si>
  <si>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</si>
  <si>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</si>
  <si>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</si>
  <si>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</si>
  <si>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</si>
  <si>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</si>
  <si>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</si>
  <si>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</si>
  <si>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</si>
  <si>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</si>
  <si>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</si>
  <si>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</si>
  <si>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</si>
  <si>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</si>
  <si>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</si>
  <si>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</si>
  <si>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</si>
  <si>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</si>
  <si>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</si>
  <si>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</si>
  <si>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</si>
  <si>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</si>
  <si>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</si>
  <si>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</si>
  <si>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</si>
  <si>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</si>
  <si>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</si>
  <si>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</si>
  <si>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</si>
  <si>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</si>
  <si>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</si>
  <si>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</si>
  <si>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</si>
  <si>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</si>
  <si>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</si>
  <si>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</si>
  <si>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</si>
  <si>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</si>
  <si>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</si>
  <si>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</si>
  <si>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</si>
  <si>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</si>
  <si>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</si>
  <si>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</si>
  <si>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</si>
  <si>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</si>
  <si>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</si>
  <si>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</si>
  <si>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</si>
  <si>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</si>
  <si>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</si>
  <si>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</si>
  <si>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</si>
  <si>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</si>
  <si>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</si>
  <si>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</si>
  <si>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</si>
  <si>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</si>
  <si>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</si>
  <si>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</si>
  <si>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</si>
  <si>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</si>
  <si>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</si>
  <si>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</si>
  <si>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</si>
  <si>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</si>
  <si>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</si>
  <si>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</si>
  <si>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</si>
  <si>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</si>
  <si>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</si>
  <si>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</si>
  <si>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</si>
  <si>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</si>
  <si>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</si>
  <si>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</si>
  <si>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</si>
  <si>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</si>
  <si>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</si>
  <si>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</si>
  <si>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</si>
  <si>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</si>
  <si>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</si>
  <si>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</si>
  <si>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</si>
  <si>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</si>
  <si>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</si>
  <si>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</si>
  <si>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</si>
  <si>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</si>
  <si>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</si>
  <si>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</si>
  <si>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</si>
  <si>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</si>
  <si>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</si>
  <si>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</si>
  <si>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</si>
  <si>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</si>
  <si>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</si>
  <si>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</si>
  <si>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</si>
  <si>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</si>
  <si>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</si>
  <si>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</si>
  <si>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</si>
  <si>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</si>
  <si>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</si>
  <si>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</si>
  <si>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</si>
  <si>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</si>
  <si>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</si>
  <si>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</si>
  <si>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</si>
  <si>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</si>
  <si>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</si>
  <si>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</si>
  <si>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</si>
  <si>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</si>
  <si>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</si>
  <si>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</si>
  <si>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</si>
  <si>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</si>
  <si>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</si>
  <si>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</si>
  <si>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</si>
  <si>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</si>
  <si>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</si>
  <si>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</si>
  <si>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</si>
  <si>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</si>
  <si>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</si>
  <si>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</si>
  <si>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</si>
  <si>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</si>
  <si>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</si>
  <si>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</si>
  <si>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</si>
  <si>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</si>
  <si>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</si>
  <si>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</si>
  <si>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</si>
  <si>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</si>
  <si>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</si>
  <si>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</si>
  <si>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</si>
  <si>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</si>
  <si>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</si>
  <si>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</si>
  <si>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</si>
  <si>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</si>
  <si>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</si>
  <si>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</si>
  <si>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</si>
  <si>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</si>
  <si>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</si>
  <si>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</si>
  <si>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</si>
  <si>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</si>
  <si>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</si>
  <si>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</si>
  <si>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</si>
  <si>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</si>
  <si>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</si>
  <si>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</si>
  <si>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</si>
  <si>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</si>
  <si>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</si>
  <si>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</si>
  <si>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</si>
  <si>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</si>
  <si>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</si>
  <si>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</si>
  <si>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</si>
  <si>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</si>
  <si>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</si>
  <si>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</si>
  <si>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</si>
  <si>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</si>
  <si>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</si>
  <si>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</si>
  <si>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</si>
  <si>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</si>
  <si>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</si>
  <si>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</si>
  <si>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</si>
  <si>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</si>
  <si>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</si>
  <si>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</si>
  <si>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</si>
  <si>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</si>
  <si>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</si>
  <si>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</si>
  <si>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</si>
  <si>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</si>
  <si>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</si>
  <si>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</si>
  <si>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</si>
  <si>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</si>
  <si>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</si>
  <si>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</si>
  <si>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</si>
  <si>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</si>
  <si>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</si>
  <si>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</si>
  <si>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</si>
  <si>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</si>
  <si>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</si>
  <si>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</si>
  <si>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</si>
  <si>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</si>
  <si>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</si>
  <si>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</si>
  <si>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</si>
  <si>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</si>
  <si>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</si>
  <si>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</si>
  <si>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</si>
  <si>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</si>
  <si>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</si>
  <si>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</si>
  <si>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</si>
  <si>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</si>
  <si>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</si>
  <si>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</si>
  <si>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</si>
  <si>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</si>
  <si>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</si>
  <si>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</si>
  <si>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</si>
  <si>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</si>
  <si>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</si>
  <si>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</si>
  <si>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</si>
  <si>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</si>
  <si>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</si>
  <si>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</si>
  <si>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</si>
  <si>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</si>
  <si>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</si>
  <si>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</si>
  <si>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</si>
  <si>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</si>
  <si>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</si>
  <si>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</si>
  <si>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</si>
  <si>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</si>
  <si>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</si>
  <si>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</si>
  <si>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</si>
  <si>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</si>
  <si>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</si>
  <si>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</si>
  <si>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</si>
  <si>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</si>
  <si>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</si>
  <si>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</si>
  <si>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</si>
  <si>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</si>
  <si>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</si>
  <si>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</si>
  <si>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</si>
  <si>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</si>
  <si>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</si>
  <si>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</si>
  <si>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</si>
  <si>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</si>
  <si>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</si>
  <si>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</si>
  <si>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</si>
  <si>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</si>
  <si>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</si>
  <si>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</si>
  <si>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</si>
  <si>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</si>
  <si>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</si>
  <si>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</si>
  <si>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</si>
  <si>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</si>
  <si>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</si>
  <si>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</si>
  <si>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</si>
  <si>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</si>
  <si>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</si>
  <si>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</si>
  <si>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</si>
  <si>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</si>
  <si>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</si>
  <si>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</si>
  <si>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</si>
  <si>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</si>
  <si>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</si>
  <si>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</si>
  <si>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</si>
  <si>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</si>
  <si>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</si>
  <si>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</si>
  <si>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</si>
  <si>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</si>
  <si>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</si>
  <si>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</si>
  <si>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</si>
  <si>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</si>
  <si>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</si>
  <si>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</si>
  <si>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</si>
  <si>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</si>
  <si>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</si>
  <si>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</si>
  <si>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</si>
  <si>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</si>
  <si>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</si>
  <si>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</si>
  <si>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</si>
  <si>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</si>
  <si>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</si>
  <si>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</si>
  <si>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</si>
  <si>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</si>
  <si>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</si>
  <si>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</si>
  <si>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</si>
  <si>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</si>
  <si>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</si>
  <si>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</si>
  <si>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</si>
  <si>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</si>
  <si>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</si>
  <si>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</si>
  <si>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</si>
  <si>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</si>
  <si>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</si>
  <si>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</si>
  <si>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</si>
  <si>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</si>
  <si>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</si>
  <si>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</si>
  <si>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</si>
  <si>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</si>
  <si>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</si>
  <si>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</si>
  <si>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</si>
  <si>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</si>
  <si>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</si>
  <si>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</si>
  <si>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</si>
  <si>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</si>
  <si>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</si>
  <si>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</si>
  <si>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</si>
  <si>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</si>
  <si>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</si>
  <si>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</si>
  <si>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</si>
  <si>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</si>
  <si>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</si>
  <si>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</si>
  <si>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</si>
  <si>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</si>
  <si>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</si>
  <si>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</si>
  <si>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</si>
  <si>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</si>
  <si>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</si>
  <si>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</si>
  <si>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</si>
  <si>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</si>
  <si>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</si>
  <si>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</si>
  <si>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</si>
  <si>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</si>
  <si>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</si>
  <si>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</si>
  <si>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</si>
  <si>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</si>
  <si>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</si>
  <si>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</si>
  <si>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</si>
  <si>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</si>
  <si>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</si>
  <si>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</si>
  <si>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</si>
  <si>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</si>
  <si>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</si>
  <si>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</si>
  <si>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</si>
  <si>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</si>
  <si>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</si>
  <si>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</si>
  <si>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</si>
  <si>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</si>
  <si>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</si>
  <si>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</si>
  <si>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</si>
  <si>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</si>
  <si>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</si>
  <si>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</si>
  <si>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</si>
  <si>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</si>
  <si>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</si>
  <si>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</si>
  <si>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</si>
  <si>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</si>
  <si>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</si>
  <si>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</si>
  <si>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</si>
  <si>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</si>
  <si>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</si>
  <si>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</si>
  <si>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</si>
  <si>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</si>
  <si>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</si>
  <si>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</si>
  <si>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</si>
  <si>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</si>
  <si>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</si>
  <si>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</si>
  <si>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</si>
  <si>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</si>
  <si>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</si>
  <si>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</si>
  <si>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</si>
  <si>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</si>
  <si>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</si>
  <si>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</si>
  <si>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</si>
  <si>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</si>
  <si>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</si>
  <si>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</si>
  <si>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</si>
  <si>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</si>
  <si>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</si>
  <si>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</si>
  <si>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</si>
  <si>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</si>
  <si>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</si>
  <si>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</si>
  <si>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</si>
  <si>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</si>
  <si>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</si>
  <si>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</si>
  <si>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</si>
  <si>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</si>
  <si>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</si>
  <si>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</si>
  <si>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</si>
  <si>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</si>
  <si>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</si>
  <si>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</si>
  <si>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</si>
  <si>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</si>
  <si>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</si>
  <si>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</si>
  <si>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</si>
  <si>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</si>
  <si>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</si>
  <si>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</si>
  <si>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</si>
  <si>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</si>
  <si>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</si>
  <si>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</si>
  <si>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</si>
  <si>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</si>
  <si>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</si>
  <si>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</si>
  <si>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</si>
  <si>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</si>
  <si>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</si>
  <si>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</si>
  <si>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</si>
  <si>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</si>
  <si>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</si>
  <si>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</si>
  <si>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</si>
  <si>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</si>
  <si>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</si>
  <si>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</si>
  <si>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</si>
  <si>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</si>
  <si>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</si>
  <si>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</si>
  <si>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</si>
  <si>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</si>
  <si>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</si>
  <si>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</si>
  <si>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</si>
  <si>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</si>
  <si>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</si>
  <si>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</si>
  <si>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</si>
  <si>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</si>
  <si>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</si>
  <si>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</si>
  <si>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</si>
  <si>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</si>
  <si>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</si>
  <si>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</si>
  <si>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</si>
  <si>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</si>
  <si>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</si>
  <si>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</si>
  <si>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</si>
  <si>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</si>
  <si>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</si>
  <si>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</si>
  <si>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</si>
  <si>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</si>
  <si>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</si>
  <si>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</si>
  <si>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</si>
  <si>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</si>
  <si>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</si>
  <si>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</si>
  <si>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</si>
  <si>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</si>
  <si>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</si>
  <si>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</si>
  <si>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</si>
  <si>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</si>
  <si>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</si>
  <si>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</si>
  <si>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</si>
  <si>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</si>
  <si>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</si>
  <si>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</si>
  <si>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</si>
  <si>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</si>
  <si>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</si>
  <si>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</si>
  <si>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</si>
  <si>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</si>
  <si>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</si>
  <si>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</si>
  <si>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</si>
  <si>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</si>
  <si>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</si>
  <si>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</si>
  <si>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</si>
  <si>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</si>
  <si>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</si>
  <si>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</si>
  <si>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</si>
  <si>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</si>
  <si>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</si>
  <si>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</si>
  <si>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</si>
  <si>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</si>
  <si>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</si>
  <si>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</si>
  <si>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</si>
  <si>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</si>
  <si>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</si>
  <si>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</si>
  <si>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</si>
  <si>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</si>
  <si>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</si>
  <si>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</si>
  <si>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</si>
  <si>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</si>
  <si>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</si>
  <si>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</si>
  <si>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</si>
  <si>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</si>
  <si>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</si>
  <si>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</si>
  <si>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</si>
  <si>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</si>
  <si>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</si>
  <si>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</si>
  <si>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</si>
  <si>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</si>
  <si>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</si>
  <si>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</si>
  <si>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</si>
  <si>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</si>
  <si>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</si>
  <si>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</si>
  <si>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</si>
  <si>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</si>
  <si>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</si>
  <si>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</si>
  <si>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</si>
  <si>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</si>
  <si>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</si>
  <si>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</si>
  <si>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</si>
  <si>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</si>
  <si>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</si>
  <si>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</si>
  <si>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</si>
  <si>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</si>
  <si>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</si>
  <si>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</si>
  <si>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</si>
  <si>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</si>
  <si>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</si>
  <si>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</si>
  <si>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</si>
  <si>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</si>
  <si>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</si>
  <si>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</si>
  <si>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</si>
  <si>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</si>
  <si>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</si>
  <si>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</si>
  <si>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</si>
  <si>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</si>
  <si>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</si>
  <si>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</si>
  <si>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</si>
  <si>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</si>
  <si>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</si>
  <si>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</si>
  <si>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</si>
  <si>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</si>
  <si>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</si>
  <si>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</si>
  <si>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</si>
  <si>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</si>
  <si>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</si>
  <si>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</si>
  <si>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</si>
  <si>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</si>
  <si>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</si>
  <si>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</si>
  <si>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</si>
  <si>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</si>
  <si>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</si>
  <si>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</si>
  <si>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</si>
  <si>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</si>
  <si>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</si>
  <si>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</si>
  <si>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</si>
  <si>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</si>
  <si>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</si>
  <si>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</si>
  <si>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</si>
  <si>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</si>
  <si>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</si>
  <si>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</si>
  <si>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</si>
  <si>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</si>
  <si>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</si>
  <si>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</si>
  <si>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</si>
  <si>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</si>
  <si>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</si>
  <si>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</si>
  <si>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</si>
  <si>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</si>
  <si>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</si>
  <si>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</si>
  <si>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</si>
  <si>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</si>
  <si>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</si>
  <si>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</si>
  <si>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</si>
  <si>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</si>
  <si>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</si>
  <si>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</si>
  <si>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</si>
  <si>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</si>
  <si>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</si>
  <si>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</si>
  <si>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</si>
  <si>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</si>
  <si>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</si>
  <si>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</si>
  <si>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</si>
  <si>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</si>
  <si>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</si>
  <si>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</si>
  <si>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</si>
  <si>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</si>
  <si>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</si>
  <si>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</si>
  <si>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</si>
  <si>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</si>
  <si>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</si>
  <si>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</si>
  <si>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</si>
  <si>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</si>
  <si>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</si>
  <si>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</si>
  <si>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</si>
  <si>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</si>
  <si>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</si>
  <si>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</si>
  <si>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</si>
  <si>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</si>
  <si>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</si>
  <si>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</si>
  <si>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</si>
  <si>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</si>
  <si>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</si>
  <si>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</si>
  <si>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</si>
  <si>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</si>
  <si>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</si>
  <si>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</si>
  <si>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</si>
  <si>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</si>
  <si>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</si>
  <si>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</si>
  <si>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</si>
  <si>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</si>
  <si>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</si>
  <si>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</si>
  <si>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</si>
  <si>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</si>
  <si>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</si>
  <si>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</si>
  <si>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</si>
  <si>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</si>
  <si>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</si>
  <si>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</si>
  <si>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</si>
  <si>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</si>
  <si>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</si>
  <si>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</si>
  <si>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</si>
  <si>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</si>
  <si>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</si>
  <si>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</si>
  <si>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</si>
  <si>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</si>
  <si>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</si>
  <si>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</si>
  <si>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</si>
  <si>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</si>
  <si>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</si>
  <si>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</si>
  <si>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</si>
  <si>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</si>
  <si>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</si>
  <si>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</si>
  <si>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</si>
  <si>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</si>
  <si>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</si>
  <si>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</si>
  <si>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</si>
  <si>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</si>
  <si>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</si>
  <si>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</si>
  <si>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</si>
  <si>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</si>
  <si>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</si>
  <si>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</si>
  <si>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</si>
  <si>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</si>
  <si>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</si>
  <si>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</si>
  <si>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</si>
  <si>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</si>
  <si>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</si>
  <si>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</si>
  <si>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</si>
  <si>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</si>
  <si>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</si>
  <si>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</si>
  <si>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</si>
  <si>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</si>
  <si>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</si>
  <si>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</si>
  <si>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</si>
  <si>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</si>
  <si>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</si>
  <si>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</si>
  <si>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</si>
  <si>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</si>
  <si>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</si>
  <si>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</si>
  <si>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</si>
  <si>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</si>
  <si>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</si>
  <si>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</si>
  <si>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</si>
  <si>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</si>
  <si>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</si>
  <si>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</si>
  <si>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</si>
  <si>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</si>
  <si>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</si>
  <si>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</si>
  <si>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</si>
  <si>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</si>
  <si>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</si>
  <si>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</si>
  <si>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</si>
  <si>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</si>
  <si>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</si>
  <si>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</si>
  <si>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</si>
  <si>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</si>
  <si>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</si>
  <si>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</si>
  <si>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</si>
  <si>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</si>
  <si>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</si>
  <si>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</si>
  <si>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</si>
  <si>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</si>
  <si>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</si>
  <si>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</si>
  <si>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</si>
  <si>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</si>
  <si>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</si>
  <si>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</si>
  <si>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</si>
  <si>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</si>
  <si>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</si>
  <si>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</si>
  <si>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</si>
  <si>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</si>
  <si>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</si>
  <si>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</si>
  <si>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</si>
  <si>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</si>
  <si>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</si>
  <si>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</si>
  <si>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</si>
  <si>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</si>
  <si>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</si>
  <si>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</si>
  <si>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</si>
  <si>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</si>
  <si>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</si>
  <si>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</si>
  <si>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</si>
  <si>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</si>
  <si>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</si>
  <si>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</si>
  <si>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</si>
  <si>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</si>
  <si>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</si>
  <si>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</si>
  <si>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</si>
  <si>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</si>
  <si>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</si>
  <si>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</si>
  <si>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</si>
  <si>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</si>
  <si>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</si>
  <si>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</si>
  <si>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</si>
  <si>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</si>
  <si>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</si>
  <si>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</si>
  <si>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</si>
  <si>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</si>
  <si>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</si>
  <si>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</si>
  <si>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</si>
  <si>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</si>
  <si>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</si>
  <si>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</si>
  <si>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</si>
  <si>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</si>
  <si>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</si>
  <si>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</si>
  <si>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</si>
  <si>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</si>
  <si>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</si>
  <si>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</si>
  <si>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</si>
  <si>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</si>
  <si>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</si>
  <si>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</si>
  <si>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</si>
  <si>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</si>
  <si>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</si>
  <si>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</si>
  <si>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</si>
  <si>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</si>
  <si>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</si>
  <si>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</si>
  <si>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</si>
  <si>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</si>
  <si>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</si>
  <si>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</si>
  <si>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</si>
  <si>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</si>
  <si>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</si>
  <si>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</si>
  <si>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</si>
  <si>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</si>
  <si>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</si>
  <si>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</si>
  <si>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</si>
  <si>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</si>
  <si>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</si>
  <si>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</si>
  <si>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</si>
  <si>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</si>
  <si>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</si>
  <si>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</si>
  <si>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</si>
  <si>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</si>
  <si>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</si>
  <si>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</si>
  <si>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</si>
  <si>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</si>
  <si>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</si>
  <si>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</si>
  <si>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</si>
  <si>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</si>
  <si>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</si>
  <si>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</si>
  <si>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</si>
  <si>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</si>
  <si>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</si>
  <si>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</si>
  <si>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</si>
  <si>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</si>
  <si>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</si>
  <si>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</si>
  <si>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</si>
  <si>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</si>
  <si>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</si>
  <si>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</si>
  <si>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</si>
  <si>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</si>
  <si>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</si>
  <si>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</si>
  <si>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</si>
  <si>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</si>
  <si>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</si>
  <si>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</si>
  <si>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</si>
  <si>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</si>
  <si>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</si>
  <si>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</si>
  <si>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</si>
  <si>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</si>
  <si>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</si>
  <si>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</si>
  <si>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</si>
  <si>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</si>
  <si>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</si>
  <si>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</si>
  <si>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</si>
  <si>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</si>
  <si>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</si>
  <si>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</si>
  <si>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</si>
  <si>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</si>
  <si>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</si>
  <si>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</si>
  <si>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</si>
  <si>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</si>
  <si>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</si>
  <si>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</si>
  <si>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</si>
  <si>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</si>
  <si>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</si>
  <si>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</si>
  <si>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</si>
  <si>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</si>
  <si>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</si>
  <si>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</si>
  <si>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</si>
  <si>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</si>
  <si>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</si>
  <si>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</si>
  <si>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</si>
  <si>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</si>
  <si>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</si>
  <si>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</si>
  <si>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</si>
  <si>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</si>
  <si>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</si>
  <si>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</si>
  <si>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</si>
  <si>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</si>
  <si>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</si>
  <si>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</si>
  <si>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</si>
  <si>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</si>
  <si>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</si>
  <si>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</si>
  <si>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</si>
  <si>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</si>
  <si>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</si>
  <si>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</si>
  <si>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</si>
  <si>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</si>
  <si>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</si>
  <si>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</si>
  <si>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</si>
  <si>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</si>
  <si>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</si>
  <si>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</si>
  <si>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</si>
  <si>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</si>
  <si>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</si>
  <si>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</si>
  <si>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</si>
  <si>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</si>
  <si>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</si>
  <si>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</si>
  <si>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</si>
  <si>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</si>
  <si>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</si>
  <si>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</si>
  <si>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</si>
  <si>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</si>
  <si>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</si>
  <si>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</si>
  <si>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</si>
  <si>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</si>
  <si>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</si>
  <si>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</si>
  <si>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</si>
  <si>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</si>
  <si>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</si>
  <si>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</si>
  <si>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</si>
  <si>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</si>
  <si>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</si>
  <si>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</si>
  <si>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</si>
  <si>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</si>
  <si>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</si>
  <si>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</si>
  <si>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</si>
  <si>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</si>
  <si>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</si>
  <si>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</si>
  <si>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</si>
  <si>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</si>
  <si>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</si>
  <si>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</si>
  <si>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</si>
  <si>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</si>
  <si>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</si>
  <si>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</si>
  <si>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</si>
  <si>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</si>
  <si>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</si>
  <si>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</si>
  <si>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</si>
  <si>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</si>
  <si>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</si>
  <si>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</si>
  <si>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</si>
  <si>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</si>
  <si>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</si>
  <si>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</si>
  <si>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</si>
  <si>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</si>
  <si>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</si>
  <si>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</si>
  <si>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</si>
  <si>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</si>
  <si>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</si>
  <si>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</si>
  <si>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</si>
  <si>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</si>
  <si>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</si>
  <si>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</si>
  <si>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</si>
  <si>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</si>
  <si>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</si>
  <si>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</si>
  <si>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</si>
  <si>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</si>
  <si>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</si>
  <si>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</si>
  <si>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</si>
  <si>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</si>
  <si>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</si>
  <si>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</si>
  <si>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</si>
  <si>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</si>
  <si>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</si>
  <si>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</si>
  <si>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</si>
  <si>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</si>
  <si>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</si>
  <si>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</si>
  <si>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</si>
  <si>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</si>
  <si>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</si>
  <si>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</si>
  <si>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</si>
  <si>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</si>
  <si>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</si>
  <si>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</si>
  <si>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</si>
  <si>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</si>
  <si>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</si>
  <si>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</si>
  <si>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</si>
  <si>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</si>
  <si>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</si>
  <si>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</si>
  <si>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</si>
  <si>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</si>
  <si>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</si>
  <si>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</si>
  <si>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</si>
  <si>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</si>
  <si>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</si>
  <si>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</si>
  <si>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</si>
  <si>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</si>
  <si>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</si>
  <si>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</si>
  <si>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</si>
  <si>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</si>
  <si>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</si>
  <si>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</si>
  <si>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</si>
  <si>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</si>
  <si>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</si>
  <si>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</si>
  <si>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</si>
  <si>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</si>
  <si>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</si>
  <si>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</si>
  <si>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</si>
  <si>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</si>
  <si>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</si>
  <si>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</si>
  <si>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</si>
  <si>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</si>
  <si>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</si>
  <si>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</si>
  <si>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</si>
  <si>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</si>
  <si>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</si>
  <si>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</si>
  <si>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</si>
  <si>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</si>
  <si>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</si>
  <si>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</si>
  <si>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</si>
  <si>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</si>
  <si>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</si>
  <si>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</si>
  <si>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</si>
  <si>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</si>
  <si>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</si>
  <si>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</si>
  <si>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</si>
  <si>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</si>
  <si>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</si>
  <si>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</si>
  <si>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</si>
  <si>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</si>
  <si>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</si>
  <si>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</si>
  <si>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</si>
  <si>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</si>
  <si>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</si>
  <si>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</si>
  <si>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</si>
  <si>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</si>
  <si>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</si>
  <si>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</si>
  <si>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</si>
  <si>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</si>
  <si>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</si>
  <si>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</si>
  <si>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</si>
  <si>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</si>
  <si>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</si>
  <si>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</si>
  <si>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</si>
  <si>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</si>
  <si>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</si>
  <si>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</si>
  <si>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</si>
  <si>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</si>
  <si>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</si>
  <si>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</si>
  <si>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</si>
  <si>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</si>
  <si>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</si>
  <si>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</si>
  <si>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</si>
  <si>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</si>
  <si>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</si>
  <si>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</si>
  <si>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</si>
  <si>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</si>
  <si>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</si>
  <si>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</si>
  <si>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</si>
  <si>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</si>
  <si>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</si>
  <si>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</si>
  <si>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</si>
  <si>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</si>
  <si>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</si>
  <si>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</si>
  <si>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</si>
  <si>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</si>
  <si>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</si>
  <si>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</si>
  <si>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</si>
  <si>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</si>
  <si>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</si>
  <si>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</si>
  <si>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</si>
  <si>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</si>
  <si>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</si>
  <si>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</si>
  <si>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</si>
  <si>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</si>
  <si>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</si>
  <si>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</si>
  <si>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</si>
  <si>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</si>
  <si>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</si>
  <si>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</si>
  <si>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</si>
  <si>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</si>
  <si>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</si>
  <si>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</si>
  <si>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</si>
  <si>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</si>
  <si>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</si>
  <si>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</si>
  <si>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</si>
  <si>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</si>
  <si>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</si>
  <si>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</si>
  <si>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</si>
  <si>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</si>
  <si>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</si>
  <si>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</si>
  <si>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</si>
  <si>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</si>
  <si>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</si>
  <si>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</si>
  <si>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</si>
  <si>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</si>
  <si>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</si>
  <si>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</si>
  <si>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</si>
  <si>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</si>
  <si>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</si>
  <si>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</si>
  <si>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</si>
  <si>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</si>
  <si>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</si>
  <si>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</si>
  <si>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</si>
  <si>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</si>
  <si>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</si>
  <si>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</si>
  <si>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</si>
  <si>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</si>
  <si>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</si>
  <si>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</si>
  <si>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</si>
  <si>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</si>
  <si>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</si>
  <si>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</si>
  <si>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</si>
  <si>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</si>
  <si>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</si>
  <si>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</si>
  <si>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</si>
  <si>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</si>
  <si>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</si>
  <si>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</si>
  <si>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</si>
  <si>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</si>
  <si>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</si>
  <si>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</si>
  <si>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</si>
  <si>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</si>
  <si>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</si>
  <si>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</si>
  <si>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</si>
  <si>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</si>
  <si>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</si>
  <si>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</si>
  <si>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</si>
  <si>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</si>
  <si>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</si>
  <si>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</si>
  <si>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</si>
  <si>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</si>
  <si>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</si>
  <si>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</si>
  <si>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</si>
  <si>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</si>
  <si>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</si>
  <si>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</si>
  <si>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</si>
  <si>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</si>
  <si>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</si>
  <si>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</si>
  <si>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</si>
  <si>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</si>
  <si>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</si>
  <si>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</si>
  <si>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</si>
  <si>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</si>
  <si>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</si>
  <si>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</si>
  <si>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</si>
  <si>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</si>
  <si>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</si>
  <si>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</si>
  <si>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</si>
  <si>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</si>
  <si>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</si>
  <si>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</si>
  <si>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</si>
  <si>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</si>
  <si>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</si>
  <si>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</si>
  <si>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</si>
  <si>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</si>
  <si>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</si>
  <si>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</si>
  <si>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</si>
  <si>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</si>
  <si>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</si>
  <si>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</si>
  <si>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</si>
  <si>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</si>
  <si>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</si>
  <si>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</si>
  <si>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</si>
  <si>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</si>
  <si>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</si>
  <si>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</si>
  <si>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</si>
  <si>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</si>
  <si>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</si>
  <si>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</si>
  <si>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</si>
  <si>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</si>
  <si>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</si>
  <si>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</si>
  <si>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</si>
  <si>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</si>
  <si>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</si>
  <si>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</si>
  <si>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</si>
  <si>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</si>
  <si>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</si>
  <si>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</si>
  <si>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</si>
  <si>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</si>
  <si>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</si>
  <si>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</si>
  <si>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</si>
  <si>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</si>
  <si>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</si>
  <si>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</si>
  <si>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</si>
  <si>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</si>
  <si>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</si>
  <si>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</si>
  <si>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</si>
  <si>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</si>
  <si>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</si>
  <si>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</si>
  <si>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</si>
  <si>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</si>
  <si>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</si>
  <si>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</si>
  <si>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</si>
  <si>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</si>
  <si>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</si>
  <si>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</si>
  <si>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</si>
  <si>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</si>
  <si>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</si>
  <si>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</si>
  <si>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</si>
  <si>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</si>
  <si>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</si>
  <si>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</si>
  <si>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</si>
  <si>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</si>
  <si>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</si>
  <si>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</si>
  <si>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</si>
  <si>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</si>
  <si>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</si>
  <si>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</si>
  <si>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</si>
  <si>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</si>
  <si>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</si>
  <si>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</si>
  <si>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</si>
  <si>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</si>
  <si>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</si>
  <si>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</si>
  <si>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</si>
  <si>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</si>
  <si>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</si>
  <si>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</si>
  <si>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</si>
  <si>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</si>
  <si>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</si>
  <si>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</si>
  <si>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</si>
  <si>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</si>
  <si>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</si>
  <si>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</si>
  <si>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</si>
  <si>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</si>
  <si>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</si>
  <si>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</si>
  <si>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</si>
  <si>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</si>
  <si>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</si>
  <si>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</si>
  <si>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</si>
  <si>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</si>
  <si>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</si>
  <si>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</si>
  <si>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</si>
  <si>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</si>
  <si>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</si>
  <si>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</si>
  <si>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</si>
  <si>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</si>
  <si>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</si>
  <si>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</si>
  <si>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</si>
  <si>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</si>
  <si>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</si>
  <si>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</si>
  <si>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</si>
  <si>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</si>
  <si>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</si>
  <si>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</si>
  <si>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</si>
  <si>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</si>
  <si>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</si>
  <si>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</si>
  <si>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</si>
  <si>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</si>
  <si>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</si>
  <si>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</si>
  <si>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</si>
  <si>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</si>
  <si>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</si>
  <si>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</si>
  <si>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</si>
  <si>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</si>
  <si>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</si>
  <si>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</si>
  <si>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</si>
  <si>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</si>
  <si>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</si>
  <si>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</si>
  <si>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</si>
  <si>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</si>
  <si>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</si>
  <si>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</si>
  <si>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</si>
  <si>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</si>
  <si>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</si>
  <si>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</si>
  <si>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</si>
  <si>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</si>
  <si>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</si>
  <si>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</si>
  <si>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</si>
  <si>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</si>
  <si>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</si>
  <si>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</si>
  <si>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</si>
  <si>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</si>
  <si>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</si>
  <si>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</si>
  <si>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</si>
  <si>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</si>
  <si>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</si>
  <si>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</si>
  <si>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</si>
  <si>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</si>
  <si>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</si>
  <si>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</si>
  <si>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</si>
  <si>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</si>
  <si>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</si>
  <si>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</si>
  <si>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</si>
  <si>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</si>
  <si>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</si>
  <si>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</si>
  <si>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</si>
  <si>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</si>
  <si>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</si>
  <si>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</si>
  <si>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</si>
  <si>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</si>
  <si>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</si>
  <si>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</si>
  <si>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</si>
  <si>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</si>
  <si>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</si>
  <si>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</si>
  <si>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</si>
  <si>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</si>
  <si>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</si>
  <si>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</si>
  <si>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</si>
  <si>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</si>
  <si>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</si>
  <si>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</si>
  <si>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</si>
  <si>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</si>
  <si>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</si>
  <si>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</si>
  <si>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</si>
  <si>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</si>
  <si>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</si>
  <si>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</si>
  <si>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</si>
  <si>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</si>
  <si>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</si>
  <si>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</si>
  <si>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</si>
  <si>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</si>
  <si>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</si>
  <si>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</si>
  <si>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</si>
  <si>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</si>
  <si>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</si>
  <si>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</si>
  <si>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</si>
  <si>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</si>
  <si>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</si>
  <si>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</si>
  <si>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</si>
  <si>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</si>
  <si>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</si>
  <si>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</si>
  <si>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</si>
  <si>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</si>
  <si>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</si>
  <si>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</si>
  <si>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</si>
  <si>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</si>
  <si>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</si>
  <si>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</si>
  <si>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</si>
  <si>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</si>
  <si>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</si>
  <si>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</si>
  <si>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</si>
  <si>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</si>
  <si>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</si>
  <si>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</si>
  <si>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</si>
  <si>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</si>
  <si>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</si>
  <si>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</si>
  <si>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</si>
  <si>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</si>
  <si>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</si>
  <si>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</si>
  <si>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</si>
  <si>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</si>
  <si>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</si>
  <si>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</si>
  <si>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</si>
  <si>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</si>
  <si>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</si>
  <si>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</si>
  <si>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</si>
  <si>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</si>
  <si>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</si>
  <si>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</si>
  <si>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</si>
  <si>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</si>
  <si>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</si>
  <si>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</si>
  <si>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</si>
  <si>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</si>
  <si>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</si>
  <si>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</si>
  <si>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</si>
  <si>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</si>
  <si>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</si>
  <si>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</si>
  <si>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</si>
  <si>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</si>
  <si>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</si>
  <si>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</si>
  <si>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</si>
  <si>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</si>
  <si>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</si>
  <si>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</si>
  <si>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</si>
  <si>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</si>
  <si>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</si>
  <si>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</si>
  <si>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</si>
  <si>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</si>
  <si>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</si>
  <si>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</si>
  <si>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</si>
  <si>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</si>
  <si>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</si>
  <si>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</si>
  <si>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</si>
  <si>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</si>
  <si>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</si>
  <si>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</si>
  <si>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</si>
  <si>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</si>
  <si>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</si>
  <si>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</si>
  <si>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</si>
  <si>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</si>
  <si>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</si>
  <si>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</si>
  <si>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</si>
  <si>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</si>
  <si>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</si>
  <si>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</si>
  <si>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</si>
  <si>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</si>
  <si>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</si>
  <si>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</si>
  <si>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</si>
  <si>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</si>
  <si>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</si>
  <si>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</si>
  <si>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</si>
  <si>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</si>
  <si>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</si>
  <si>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</si>
  <si>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</si>
  <si>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</si>
  <si>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</si>
  <si>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</si>
  <si>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</si>
  <si>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</si>
  <si>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</si>
  <si>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</si>
  <si>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</si>
  <si>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</si>
  <si>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</si>
  <si>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</si>
  <si>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</si>
  <si>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</si>
  <si>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</si>
  <si>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</si>
  <si>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</si>
  <si>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</si>
  <si>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</si>
  <si>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</si>
  <si>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</si>
  <si>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</si>
  <si>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</si>
  <si>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</si>
  <si>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</si>
  <si>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</si>
  <si>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</si>
  <si>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</si>
  <si>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</si>
  <si>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</si>
  <si>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</si>
  <si>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</si>
  <si>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</si>
  <si>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</si>
  <si>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</si>
  <si>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</si>
  <si>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</si>
  <si>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</si>
  <si>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</si>
  <si>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</si>
  <si>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</si>
  <si>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</si>
  <si>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</si>
  <si>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</si>
  <si>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</si>
  <si>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</si>
  <si>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</si>
  <si>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</si>
  <si>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</si>
  <si>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</si>
  <si>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</si>
  <si>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</si>
  <si>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</si>
  <si>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</si>
  <si>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</si>
  <si>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</si>
  <si>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</si>
  <si>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</si>
  <si>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</si>
  <si>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</si>
  <si>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</si>
  <si>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</si>
  <si>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</si>
  <si>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</si>
  <si>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</si>
  <si>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</si>
  <si>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</si>
  <si>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</si>
  <si>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</si>
  <si>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</si>
  <si>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</si>
  <si>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</si>
  <si>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</si>
  <si>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</si>
  <si>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</si>
  <si>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</si>
  <si>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</si>
  <si>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</si>
  <si>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</si>
  <si>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</si>
  <si>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</si>
  <si>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</si>
  <si>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</si>
  <si>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</si>
  <si>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</si>
  <si>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</si>
  <si>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</si>
  <si>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</si>
  <si>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</si>
  <si>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</si>
  <si>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</si>
  <si>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</si>
  <si>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</si>
  <si>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</si>
  <si>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</si>
  <si>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</si>
  <si>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</si>
  <si>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</si>
  <si>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</si>
  <si>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</si>
  <si>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</si>
  <si>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</si>
  <si>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</si>
  <si>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</si>
  <si>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</si>
  <si>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</si>
  <si>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</si>
  <si>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</si>
  <si>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</si>
  <si>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</si>
  <si>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</si>
  <si>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</si>
  <si>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</si>
  <si>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</si>
  <si>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</si>
  <si>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</si>
  <si>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</si>
  <si>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</si>
  <si>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</si>
  <si>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</si>
  <si>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</si>
  <si>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</si>
  <si>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</si>
  <si>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</si>
  <si>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</si>
  <si>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</si>
  <si>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</si>
  <si>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</si>
  <si>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</si>
  <si>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</si>
  <si>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</si>
  <si>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</si>
  <si>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</si>
  <si>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</si>
  <si>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</si>
  <si>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</si>
  <si>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</si>
  <si>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</si>
  <si>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</si>
  <si>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</si>
  <si>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</si>
  <si>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</si>
  <si>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</si>
  <si>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</si>
  <si>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</si>
  <si>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</si>
  <si>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</si>
  <si>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</si>
  <si>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</si>
  <si>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</si>
  <si>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</si>
  <si>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</si>
  <si>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</si>
  <si>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</si>
  <si>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</si>
  <si>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</si>
  <si>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</si>
  <si>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</si>
  <si>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</si>
  <si>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</si>
  <si>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</si>
  <si>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</si>
  <si>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</si>
  <si>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</si>
  <si>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</si>
  <si>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</si>
  <si>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</si>
  <si>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</si>
  <si>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</si>
  <si>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</si>
  <si>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</si>
  <si>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</si>
  <si>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</si>
  <si>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</si>
  <si>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</si>
  <si>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</si>
  <si>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</si>
  <si>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</si>
  <si>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</si>
  <si>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</si>
  <si>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</si>
  <si>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</si>
  <si>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</si>
  <si>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</si>
  <si>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</si>
  <si>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</si>
  <si>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</si>
  <si>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</si>
  <si>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</si>
  <si>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</si>
  <si>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</si>
  <si>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</si>
  <si>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</si>
  <si>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</si>
  <si>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</si>
  <si>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</si>
  <si>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</si>
  <si>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</si>
  <si>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</si>
  <si>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</si>
  <si>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</si>
  <si>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</si>
  <si>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</si>
  <si>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</si>
  <si>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</si>
  <si>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</si>
  <si>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</si>
  <si>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</si>
  <si>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</si>
  <si>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</si>
  <si>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</si>
  <si>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</si>
  <si>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</si>
  <si>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</si>
  <si>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</si>
  <si>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</si>
  <si>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</si>
  <si>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</si>
  <si>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</si>
  <si>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</si>
  <si>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</si>
  <si>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</si>
  <si>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</si>
  <si>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</si>
  <si>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</si>
  <si>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</si>
  <si>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</si>
  <si>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</si>
  <si>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</si>
  <si>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</si>
  <si>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</si>
  <si>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</si>
  <si>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</si>
  <si>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</si>
  <si>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</si>
  <si>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</si>
  <si>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</si>
  <si>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</si>
  <si>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</si>
  <si>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</si>
  <si>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</si>
  <si>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</si>
  <si>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</si>
  <si>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</si>
  <si>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</si>
  <si>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</si>
  <si>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</si>
  <si>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</si>
  <si>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</si>
  <si>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</si>
  <si>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</si>
  <si>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</si>
  <si>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</si>
  <si>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</si>
  <si>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</si>
  <si>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</si>
  <si>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</si>
  <si>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</si>
  <si>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</si>
  <si>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</si>
  <si>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</si>
  <si>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</si>
  <si>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</si>
  <si>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</si>
  <si>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</si>
  <si>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</si>
  <si>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</si>
  <si>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</si>
  <si>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</si>
  <si>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</si>
  <si>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</si>
  <si>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</si>
  <si>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</si>
  <si>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</si>
  <si>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</si>
  <si>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</si>
  <si>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</si>
  <si>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</si>
  <si>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</si>
  <si>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</si>
  <si>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</si>
  <si>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</si>
  <si>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</si>
  <si>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</si>
  <si>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</si>
  <si>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</si>
  <si>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</si>
  <si>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</si>
  <si>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</si>
  <si>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</si>
  <si>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</si>
  <si>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</si>
  <si>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</si>
  <si>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</si>
  <si>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</si>
  <si>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</si>
  <si>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</si>
  <si>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</si>
  <si>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</si>
  <si>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</si>
  <si>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</si>
  <si>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</si>
  <si>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</si>
  <si>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</si>
  <si>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</si>
  <si>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</si>
  <si>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</si>
  <si>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</si>
  <si>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</si>
  <si>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</si>
  <si>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</si>
  <si>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</si>
  <si>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</si>
  <si>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</si>
  <si>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</si>
  <si>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</si>
  <si>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</si>
  <si>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</si>
  <si>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</si>
  <si>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</si>
  <si>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</si>
  <si>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</si>
  <si>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</si>
  <si>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</si>
  <si>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</si>
  <si>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</si>
  <si>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</si>
  <si>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</si>
  <si>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</si>
  <si>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</si>
  <si>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</si>
  <si>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</si>
  <si>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</si>
  <si>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</si>
  <si>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</si>
  <si>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</si>
  <si>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</si>
  <si>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</si>
  <si>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</si>
  <si>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</si>
  <si>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</si>
  <si>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</si>
  <si>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</si>
  <si>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</si>
  <si>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</si>
  <si>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</si>
  <si>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</si>
  <si>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</si>
  <si>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</si>
  <si>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</si>
  <si>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</si>
  <si>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</si>
  <si>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</si>
  <si>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</si>
  <si>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</si>
  <si>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</si>
  <si>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</si>
  <si>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</si>
  <si>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</si>
  <si>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</si>
  <si>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</si>
  <si>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</si>
  <si>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</si>
  <si>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</si>
  <si>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</si>
  <si>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</si>
  <si>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</si>
  <si>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</si>
  <si>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</si>
  <si>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</si>
  <si>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</si>
  <si>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</si>
  <si>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</si>
  <si>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</si>
  <si>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</si>
  <si>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</si>
  <si>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</si>
  <si>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</si>
  <si>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</si>
  <si>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</si>
  <si>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</si>
  <si>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</si>
  <si>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</si>
  <si>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</si>
  <si>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</si>
  <si>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</si>
  <si>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</si>
  <si>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</si>
  <si>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</si>
  <si>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</si>
  <si>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</si>
  <si>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</si>
  <si>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</si>
  <si>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</si>
  <si>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</si>
  <si>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</si>
  <si>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</si>
  <si>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</si>
  <si>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</si>
  <si>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</si>
  <si>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</si>
  <si>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</si>
  <si>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</si>
  <si>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</si>
  <si>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</si>
  <si>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</si>
  <si>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</si>
  <si>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</si>
  <si>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</si>
  <si>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</si>
  <si>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</si>
  <si>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</si>
  <si>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</si>
  <si>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</si>
  <si>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</si>
  <si>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</si>
  <si>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</si>
  <si>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</si>
  <si>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</si>
  <si>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</si>
  <si>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</si>
  <si>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</si>
  <si>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</si>
  <si>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</si>
  <si>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</si>
  <si>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</si>
  <si>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</si>
  <si>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</si>
  <si>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</si>
  <si>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</si>
  <si>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</si>
  <si>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</si>
  <si>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</si>
  <si>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</si>
  <si>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</si>
  <si>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</si>
  <si>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</si>
  <si>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</si>
  <si>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</si>
  <si>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</si>
  <si>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</si>
  <si>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</si>
  <si>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</si>
  <si>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</si>
  <si>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</si>
  <si>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</si>
  <si>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</si>
  <si>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</si>
  <si>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</si>
  <si>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</si>
  <si>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</si>
  <si>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</si>
  <si>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</si>
  <si>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</si>
  <si>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</si>
  <si>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</si>
  <si>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</si>
  <si>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</si>
  <si>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</si>
  <si>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</si>
  <si>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</si>
  <si>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</si>
  <si>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</si>
  <si>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</si>
  <si>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</si>
  <si>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</si>
  <si>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</si>
  <si>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</si>
  <si>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</si>
  <si>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</si>
  <si>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</si>
  <si>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</si>
  <si>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</si>
  <si>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</si>
  <si>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</si>
  <si>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</si>
  <si>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</si>
  <si>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</si>
  <si>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</si>
  <si>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</si>
  <si>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</si>
  <si>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</si>
  <si>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</si>
  <si>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</si>
  <si>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</si>
  <si>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</si>
  <si>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</si>
  <si>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</si>
  <si>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</si>
  <si>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</si>
  <si>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</si>
  <si>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</si>
  <si>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</si>
  <si>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</si>
  <si>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</si>
  <si>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</si>
  <si>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</si>
  <si>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</si>
  <si>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</si>
  <si>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</si>
  <si>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</si>
  <si>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</si>
  <si>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</si>
  <si>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</si>
  <si>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</si>
  <si>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</si>
  <si>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</si>
  <si>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</si>
  <si>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</si>
  <si>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</si>
  <si>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</si>
  <si>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</si>
  <si>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</si>
  <si>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</si>
  <si>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</si>
  <si>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</si>
  <si>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</si>
  <si>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</si>
  <si>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</si>
  <si>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</si>
  <si>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</si>
  <si>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</si>
  <si>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</si>
  <si>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</si>
  <si>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</si>
  <si>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</si>
  <si>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</si>
  <si>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</si>
  <si>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</si>
  <si>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</si>
  <si>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</si>
  <si>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</si>
  <si>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</si>
  <si>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</si>
  <si>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</si>
  <si>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</si>
  <si>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</si>
  <si>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</si>
  <si>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</si>
  <si>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</si>
  <si>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</si>
  <si>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</si>
  <si>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</si>
  <si>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</si>
  <si>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</si>
  <si>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</si>
  <si>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</si>
  <si>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</si>
  <si>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</si>
  <si>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</si>
  <si>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</si>
  <si>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</si>
  <si>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</si>
  <si>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</si>
  <si>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</si>
  <si>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</si>
  <si>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</si>
  <si>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</si>
  <si>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</si>
  <si>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</si>
  <si>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</si>
  <si>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</si>
  <si>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</si>
  <si>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</si>
  <si>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</si>
  <si>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</si>
  <si>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</si>
  <si>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</si>
  <si>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</si>
  <si>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</si>
  <si>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</si>
  <si>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</si>
  <si>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</si>
  <si>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</si>
  <si>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</si>
  <si>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</si>
  <si>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</si>
  <si>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</si>
  <si>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</si>
  <si>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</si>
  <si>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</si>
  <si>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</si>
  <si>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</si>
  <si>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</si>
  <si>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</si>
  <si>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</si>
  <si>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</si>
  <si>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</si>
  <si>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</si>
  <si>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</si>
  <si>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</si>
  <si>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</si>
  <si>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</si>
  <si>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</si>
  <si>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</si>
  <si>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</si>
  <si>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</si>
  <si>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</si>
  <si>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</si>
  <si>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</si>
  <si>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</si>
  <si>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</si>
  <si>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</si>
  <si>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</si>
  <si>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</si>
  <si>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</si>
  <si>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</si>
  <si>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</si>
  <si>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</si>
  <si>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</si>
  <si>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</si>
  <si>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</si>
  <si>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</si>
  <si>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</si>
  <si>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</si>
  <si>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</si>
  <si>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</si>
  <si>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</si>
  <si>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</si>
  <si>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</si>
  <si>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</si>
  <si>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</si>
  <si>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</si>
  <si>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</si>
  <si>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</si>
  <si>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</si>
  <si>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</si>
  <si>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</si>
  <si>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</si>
  <si>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</si>
  <si>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</si>
  <si>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</si>
  <si>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</si>
  <si>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</si>
  <si>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</si>
  <si>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</si>
  <si>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</si>
  <si>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</si>
  <si>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</si>
  <si>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</si>
  <si>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</si>
  <si>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</si>
  <si>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</si>
  <si>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</si>
  <si>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</si>
  <si>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</si>
  <si>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</si>
  <si>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</si>
  <si>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</si>
  <si>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</si>
  <si>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</si>
  <si>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</si>
  <si>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</si>
  <si>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</si>
  <si>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</si>
  <si>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</si>
  <si>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</si>
  <si>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</si>
  <si>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</si>
  <si>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</si>
  <si>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</si>
  <si>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</si>
  <si>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</si>
  <si>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</si>
  <si>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</si>
  <si>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</si>
  <si>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</si>
  <si>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</si>
  <si>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</si>
  <si>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</si>
  <si>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</si>
  <si>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</si>
  <si>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</si>
  <si>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</si>
  <si>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</si>
  <si>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</si>
  <si>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</si>
  <si>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</si>
  <si>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</si>
  <si>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</si>
  <si>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</si>
  <si>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</si>
  <si>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</si>
  <si>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</si>
  <si>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</si>
  <si>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</si>
  <si>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</si>
  <si>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</si>
  <si>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</si>
  <si>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</si>
  <si>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</si>
  <si>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</si>
  <si>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</si>
  <si>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</si>
  <si>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</si>
  <si>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</si>
  <si>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</si>
  <si>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</si>
  <si>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</si>
  <si>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</si>
  <si>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</si>
  <si>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</si>
  <si>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</si>
  <si>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</si>
  <si>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</si>
  <si>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</si>
  <si>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</si>
  <si>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</si>
  <si>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</si>
  <si>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</si>
  <si>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</si>
  <si>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</si>
  <si>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</si>
  <si>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</si>
  <si>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</si>
  <si>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</si>
  <si>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</si>
  <si>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</si>
  <si>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</si>
  <si>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</si>
  <si>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</si>
  <si>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</si>
  <si>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</si>
  <si>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</si>
  <si>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</si>
  <si>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</si>
  <si>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</si>
  <si>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</si>
  <si>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</si>
  <si>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</si>
  <si>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</si>
  <si>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</si>
  <si>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</si>
  <si>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</si>
  <si>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</si>
  <si>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</si>
  <si>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</si>
  <si>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</si>
  <si>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</si>
  <si>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</si>
  <si>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</si>
  <si>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</si>
  <si>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</si>
  <si>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</si>
  <si>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</si>
  <si>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</si>
  <si>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</si>
  <si>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</si>
  <si>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</si>
  <si>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</si>
  <si>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</si>
  <si>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</si>
  <si>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</si>
  <si>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</si>
  <si>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</si>
  <si>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</si>
  <si>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</si>
  <si>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</si>
  <si>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</si>
  <si>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</si>
  <si>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</si>
  <si>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</si>
  <si>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</si>
  <si>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</si>
  <si>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</si>
  <si>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</si>
  <si>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</si>
  <si>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</si>
  <si>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</si>
  <si>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</si>
  <si>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</si>
  <si>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</si>
  <si>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</si>
  <si>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</si>
  <si>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</si>
  <si>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</si>
  <si>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</si>
  <si>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</si>
  <si>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</si>
  <si>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</si>
  <si>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</si>
  <si>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</si>
  <si>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</si>
  <si>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</si>
  <si>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</si>
  <si>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</si>
  <si>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</si>
  <si>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</si>
  <si>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</si>
  <si>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</si>
  <si>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</si>
  <si>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</si>
  <si>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</si>
  <si>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</si>
  <si>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</si>
  <si>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</si>
  <si>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</si>
  <si>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</si>
  <si>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</si>
  <si>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</si>
  <si>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</si>
  <si>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</si>
  <si>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</si>
  <si>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</si>
  <si>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</si>
  <si>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</si>
  <si>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</si>
  <si>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</si>
  <si>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</si>
  <si>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</si>
  <si>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</si>
  <si>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</si>
  <si>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</si>
  <si>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</si>
  <si>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</si>
  <si>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</si>
  <si>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</si>
  <si>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</si>
  <si>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</si>
  <si>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</si>
  <si>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</si>
  <si>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</si>
  <si>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</si>
  <si>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</si>
  <si>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</si>
  <si>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</si>
  <si>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</si>
  <si>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</si>
  <si>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</si>
  <si>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</si>
  <si>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</si>
  <si>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</si>
  <si>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</si>
  <si>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</si>
  <si>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</si>
  <si>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</si>
  <si>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</si>
  <si>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</si>
  <si>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</si>
  <si>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</si>
  <si>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</si>
  <si>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</si>
  <si>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</si>
  <si>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</si>
  <si>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</si>
  <si>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</si>
  <si>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</si>
  <si>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</si>
  <si>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</si>
  <si>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</si>
  <si>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</si>
  <si>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</si>
  <si>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</si>
  <si>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</si>
  <si>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</si>
  <si>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</si>
  <si>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</si>
  <si>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</si>
  <si>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</si>
  <si>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</si>
  <si>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</si>
  <si>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</si>
  <si>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</si>
  <si>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</si>
  <si>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</si>
  <si>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</si>
  <si>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</si>
  <si>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</si>
  <si>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</si>
  <si>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</si>
  <si>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</si>
  <si>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</si>
  <si>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</si>
  <si>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</si>
  <si>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</si>
  <si>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</si>
  <si>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</si>
  <si>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</si>
  <si>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</si>
  <si>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</si>
  <si>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</si>
  <si>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</si>
  <si>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</si>
  <si>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</si>
  <si>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</si>
  <si>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</si>
  <si>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</si>
  <si>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</si>
  <si>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</si>
  <si>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</si>
  <si>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</si>
  <si>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</si>
  <si>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</si>
  <si>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</si>
  <si>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</si>
  <si>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</si>
  <si>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</si>
  <si>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</si>
  <si>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</si>
  <si>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</si>
  <si>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</si>
  <si>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</si>
  <si>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</si>
  <si>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</si>
  <si>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</si>
  <si>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</si>
  <si>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</si>
  <si>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</si>
  <si>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</si>
  <si>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</si>
  <si>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</si>
  <si>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</si>
  <si>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</si>
  <si>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</si>
  <si>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</si>
  <si>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</si>
  <si>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</si>
  <si>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</si>
  <si>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</si>
  <si>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</si>
  <si>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</si>
  <si>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</si>
  <si>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</si>
  <si>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</si>
  <si>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</si>
  <si>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</si>
  <si>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</si>
  <si>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</si>
  <si>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</si>
  <si>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</si>
  <si>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</si>
  <si>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</si>
  <si>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</si>
  <si>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</si>
  <si>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</si>
  <si>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</si>
  <si>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</si>
  <si>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</si>
  <si>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</si>
  <si>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</si>
  <si>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</si>
  <si>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</si>
  <si>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</si>
  <si>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</si>
  <si>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</si>
  <si>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</si>
  <si>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</si>
  <si>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</si>
  <si>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</si>
  <si>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</si>
  <si>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</si>
  <si>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</si>
  <si>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</si>
  <si>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</si>
  <si>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</si>
  <si>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</si>
  <si>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</si>
  <si>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</si>
  <si>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</si>
  <si>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</si>
  <si>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</si>
  <si>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</si>
  <si>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</si>
  <si>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</si>
  <si>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</si>
  <si>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</si>
  <si>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</si>
  <si>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</si>
  <si>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</si>
  <si>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</si>
  <si>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</si>
  <si>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</si>
  <si>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</si>
  <si>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</si>
  <si>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</si>
  <si>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</si>
  <si>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</si>
  <si>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</si>
  <si>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</si>
  <si>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</si>
  <si>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</si>
  <si>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</si>
  <si>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</si>
  <si>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</si>
  <si>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</si>
  <si>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</si>
  <si>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</si>
  <si>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</si>
  <si>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</si>
  <si>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</si>
  <si>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</si>
  <si>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</si>
  <si>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</si>
  <si>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</si>
  <si>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</si>
  <si>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</si>
  <si>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</si>
  <si>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</si>
  <si>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</si>
  <si>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</si>
  <si>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</si>
  <si>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</si>
  <si>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</si>
  <si>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</si>
  <si>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</si>
  <si>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</si>
  <si>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</si>
  <si>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</si>
  <si>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</si>
  <si>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</si>
  <si>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</si>
  <si>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</si>
  <si>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</si>
  <si>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</si>
  <si>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</si>
  <si>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</si>
  <si>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</si>
  <si>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</si>
  <si>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</si>
  <si>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</si>
  <si>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</si>
  <si>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</si>
  <si>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</si>
  <si>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</si>
  <si>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</si>
  <si>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</si>
  <si>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</si>
  <si>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</si>
  <si>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</si>
  <si>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</si>
  <si>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</si>
  <si>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</si>
  <si>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</si>
  <si>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</si>
  <si>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</si>
  <si>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</si>
  <si>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</si>
  <si>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</si>
  <si>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</si>
  <si>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</si>
  <si>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</si>
  <si>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</si>
  <si>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</si>
  <si>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</si>
  <si>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</si>
  <si>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</si>
  <si>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</si>
  <si>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</si>
  <si>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</si>
  <si>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</si>
  <si>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</si>
  <si>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</si>
  <si>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</si>
  <si>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</si>
  <si>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</si>
  <si>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</si>
  <si>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</si>
  <si>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</si>
  <si>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</si>
  <si>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</si>
  <si>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</si>
  <si>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</si>
  <si>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</si>
  <si>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</si>
  <si>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</si>
  <si>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</si>
  <si>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</si>
  <si>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</si>
  <si>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</si>
  <si>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</si>
  <si>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</si>
  <si>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</si>
  <si>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</si>
  <si>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</si>
  <si>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</si>
  <si>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</si>
  <si>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</si>
  <si>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</si>
  <si>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</si>
  <si>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</si>
  <si>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</si>
  <si>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</si>
  <si>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</si>
  <si>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</si>
  <si>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</si>
  <si>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</si>
  <si>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</si>
  <si>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</si>
  <si>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</si>
  <si>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</si>
  <si>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</si>
  <si>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</si>
  <si>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</si>
  <si>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</si>
  <si>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</si>
  <si>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</si>
  <si>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</si>
  <si>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</si>
  <si>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</si>
  <si>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</si>
  <si>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</si>
  <si>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</si>
  <si>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</si>
  <si>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</si>
  <si>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</si>
  <si>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</si>
  <si>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</si>
  <si>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</si>
  <si>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</si>
  <si>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</si>
  <si>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</si>
  <si>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</si>
  <si>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</si>
  <si>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</si>
  <si>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</si>
  <si>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</si>
  <si>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</si>
  <si>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</si>
  <si>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</si>
  <si>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</si>
  <si>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</si>
  <si>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</si>
  <si>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</si>
  <si>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</si>
  <si>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</si>
  <si>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</si>
  <si>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</si>
  <si>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</si>
  <si>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</si>
  <si>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</si>
  <si>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</si>
  <si>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</si>
  <si>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</si>
  <si>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</si>
  <si>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</si>
  <si>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</si>
  <si>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</si>
  <si>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</si>
  <si>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</si>
  <si>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</si>
  <si>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</si>
  <si>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</si>
  <si>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</si>
  <si>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</si>
  <si>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</si>
  <si>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</si>
  <si>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</si>
  <si>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</si>
  <si>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</si>
  <si>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</si>
  <si>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</si>
  <si>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</si>
  <si>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</si>
  <si>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</si>
  <si>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</si>
  <si>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</si>
  <si>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</si>
  <si>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</si>
  <si>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</si>
  <si>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</si>
  <si>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</si>
  <si>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</si>
  <si>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</si>
  <si>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</si>
  <si>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</si>
  <si>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</si>
  <si>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</si>
  <si>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</si>
  <si>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</si>
  <si>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</si>
  <si>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</si>
  <si>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</si>
  <si>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</si>
  <si>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</si>
  <si>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</si>
  <si>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</si>
  <si>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</si>
  <si>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</si>
  <si>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</si>
  <si>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</si>
  <si>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</si>
  <si>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</si>
  <si>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</si>
  <si>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</si>
  <si>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</si>
  <si>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</si>
  <si>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</si>
  <si>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</si>
  <si>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</si>
  <si>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</si>
  <si>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</si>
  <si>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</si>
  <si>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</si>
  <si>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</si>
  <si>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</si>
  <si>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</si>
  <si>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</si>
  <si>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</si>
  <si>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</si>
  <si>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</si>
  <si>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</si>
  <si>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</si>
  <si>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</si>
  <si>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</si>
  <si>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</si>
  <si>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</si>
  <si>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</si>
  <si>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</si>
  <si>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</si>
  <si>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</si>
  <si>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</si>
  <si>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</si>
  <si>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</si>
  <si>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</si>
  <si>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</si>
  <si>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</si>
  <si>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</si>
  <si>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</si>
  <si>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</si>
  <si>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</si>
  <si>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</si>
  <si>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</si>
  <si>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</si>
  <si>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</si>
  <si>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</si>
  <si>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</si>
  <si>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</si>
  <si>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</si>
  <si>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</si>
  <si>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</si>
  <si>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</si>
  <si>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</si>
  <si>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</si>
  <si>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</si>
  <si>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</si>
  <si>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</si>
  <si>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</si>
  <si>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</si>
  <si>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</si>
  <si>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</si>
  <si>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</si>
  <si>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</si>
  <si>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</si>
  <si>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</si>
  <si>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</si>
  <si>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</si>
  <si>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</si>
  <si>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</si>
  <si>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</si>
  <si>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</si>
  <si>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</si>
  <si>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</si>
  <si>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</si>
  <si>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</si>
  <si>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</si>
  <si>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</si>
  <si>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</si>
  <si>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</si>
  <si>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</si>
  <si>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</si>
  <si>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</si>
  <si>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</si>
  <si>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</si>
  <si>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</si>
  <si>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</si>
  <si>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</si>
  <si>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</si>
  <si>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</si>
  <si>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</si>
  <si>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</si>
  <si>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</si>
  <si>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</si>
  <si>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</si>
  <si>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</si>
  <si>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</si>
  <si>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</si>
  <si>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</si>
  <si>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</si>
  <si>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</si>
  <si>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</si>
  <si>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</si>
  <si>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</si>
  <si>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</si>
  <si>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</si>
  <si>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</si>
  <si>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</si>
  <si>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</si>
  <si>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</si>
  <si>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</si>
  <si>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</si>
  <si>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</si>
  <si>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</si>
  <si>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</si>
  <si>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</si>
  <si>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</si>
  <si>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</si>
  <si>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</si>
  <si>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</si>
  <si>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</si>
  <si>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</si>
  <si>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</si>
  <si>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</si>
  <si>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</si>
  <si>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</si>
  <si>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</si>
  <si>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</si>
  <si>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</si>
  <si>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</si>
  <si>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</si>
  <si>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</si>
  <si>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</si>
  <si>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</si>
  <si>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</si>
  <si>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</si>
  <si>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</si>
  <si>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</si>
  <si>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</si>
  <si>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</si>
  <si>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</si>
  <si>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</si>
  <si>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</si>
  <si>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</si>
  <si>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</si>
  <si>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</si>
  <si>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</si>
  <si>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</si>
  <si>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</si>
  <si>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</si>
  <si>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</si>
  <si>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</si>
  <si>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</si>
  <si>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</si>
  <si>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</si>
  <si>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</si>
  <si>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</si>
  <si>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</si>
  <si>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</si>
  <si>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</si>
  <si>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</si>
  <si>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</si>
  <si>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</si>
  <si>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</si>
  <si>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</si>
  <si>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</si>
  <si>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</si>
  <si>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</si>
  <si>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</si>
  <si>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</si>
  <si>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</si>
  <si>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</si>
  <si>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</si>
  <si>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</si>
  <si>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</si>
  <si>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</si>
  <si>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</si>
  <si>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</si>
  <si>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</si>
  <si>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</si>
  <si>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</si>
  <si>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</si>
  <si>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</si>
  <si>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</si>
  <si>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</si>
  <si>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</si>
  <si>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</si>
  <si>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</si>
  <si>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</si>
  <si>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</si>
  <si>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</si>
  <si>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</si>
  <si>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</si>
  <si>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</si>
  <si>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</si>
  <si>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</si>
  <si>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</si>
  <si>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</si>
  <si>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</si>
  <si>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</si>
  <si>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</si>
  <si>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</si>
  <si>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</si>
  <si>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</si>
  <si>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</si>
  <si>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</si>
  <si>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</si>
  <si>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</si>
  <si>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</si>
  <si>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</si>
  <si>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</si>
  <si>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</si>
  <si>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</si>
  <si>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</si>
  <si>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</si>
  <si>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</si>
  <si>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</si>
  <si>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</si>
  <si>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</si>
  <si>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</si>
  <si>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</si>
  <si>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</si>
  <si>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</si>
  <si>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</si>
  <si>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</si>
  <si>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</si>
  <si>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</si>
  <si>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</si>
  <si>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</si>
  <si>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</si>
  <si>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</si>
  <si>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</si>
  <si>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</si>
  <si>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</si>
  <si>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</si>
  <si>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</si>
  <si>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</si>
  <si>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</si>
  <si>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</si>
  <si>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</si>
  <si>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</si>
  <si>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</si>
  <si>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</si>
  <si>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</si>
  <si>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</si>
  <si>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</si>
  <si>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</si>
  <si>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</si>
  <si>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</si>
  <si>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</si>
  <si>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</si>
  <si>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</si>
  <si>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</si>
  <si>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</si>
  <si>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</si>
  <si>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</si>
  <si>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</si>
  <si>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</si>
  <si>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</si>
  <si>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</si>
  <si>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</si>
  <si>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</si>
  <si>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</si>
  <si>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</si>
  <si>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</si>
  <si>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</si>
  <si>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</si>
  <si>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</si>
  <si>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</si>
  <si>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</si>
  <si>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</si>
  <si>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</si>
  <si>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</si>
  <si>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</si>
  <si>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</si>
  <si>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</si>
  <si>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</si>
  <si>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</si>
  <si>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</si>
  <si>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</si>
  <si>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</si>
  <si>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</si>
  <si>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</si>
  <si>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</si>
  <si>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</si>
  <si>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</si>
  <si>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</si>
  <si>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</si>
  <si>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</si>
  <si>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</si>
  <si>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</si>
  <si>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</si>
  <si>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</si>
  <si>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</si>
  <si>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</si>
  <si>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</si>
  <si>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</si>
  <si>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</si>
  <si>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</si>
  <si>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</si>
  <si>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</si>
  <si>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</si>
  <si>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</si>
  <si>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</si>
  <si>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</si>
  <si>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</si>
  <si>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</si>
  <si>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</si>
  <si>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</si>
  <si>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</si>
  <si>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</si>
  <si>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</si>
  <si>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</si>
  <si>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</si>
  <si>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</si>
  <si>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</si>
  <si>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</si>
  <si>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</si>
  <si>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</si>
  <si>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</si>
  <si>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</si>
  <si>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</si>
  <si>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</si>
  <si>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</si>
  <si>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</si>
  <si>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</si>
  <si>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</si>
  <si>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</si>
  <si>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</si>
  <si>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</si>
  <si>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</si>
  <si>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</si>
  <si>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</si>
  <si>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</si>
  <si>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</si>
  <si>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</si>
  <si>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</si>
  <si>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</si>
  <si>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</si>
  <si>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</si>
  <si>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</si>
  <si>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</si>
  <si>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</si>
  <si>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</si>
  <si>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</si>
  <si>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</si>
  <si>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</si>
  <si>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</si>
  <si>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</si>
  <si>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</si>
  <si>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</si>
  <si>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</si>
  <si>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</si>
  <si>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</si>
  <si>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</si>
  <si>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</si>
  <si>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</si>
  <si>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</si>
  <si>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</si>
  <si>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</si>
  <si>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</si>
  <si>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</si>
  <si>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</si>
  <si>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</si>
  <si>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</si>
  <si>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</si>
  <si>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</si>
  <si>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</si>
  <si>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</si>
  <si>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</si>
  <si>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</si>
  <si>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</si>
  <si>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</si>
  <si>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</si>
  <si>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</si>
  <si>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</si>
  <si>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</si>
  <si>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</si>
  <si>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</si>
  <si>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</si>
  <si>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</si>
  <si>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</si>
  <si>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</si>
  <si>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</si>
  <si>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</si>
  <si>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</si>
  <si>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</si>
  <si>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</si>
  <si>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</si>
  <si>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</si>
  <si>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</si>
  <si>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</si>
  <si>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</si>
  <si>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</si>
  <si>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</si>
  <si>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</si>
  <si>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</si>
  <si>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</si>
  <si>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</si>
  <si>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</si>
  <si>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</si>
  <si>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</si>
  <si>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</si>
  <si>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</si>
  <si>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</si>
  <si>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</si>
  <si>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</si>
  <si>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</si>
  <si>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</si>
  <si>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</si>
  <si>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</si>
  <si>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</si>
  <si>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</si>
  <si>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</si>
  <si>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</si>
  <si>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</si>
  <si>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</si>
  <si>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</si>
  <si>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</si>
  <si>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</si>
  <si>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</si>
  <si>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</si>
  <si>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</si>
  <si>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</si>
  <si>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</si>
  <si>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</si>
  <si>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</si>
  <si>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</si>
  <si>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</si>
  <si>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</si>
  <si>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</si>
  <si>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</si>
  <si>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</si>
  <si>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</si>
  <si>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</si>
  <si>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</si>
  <si>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</si>
  <si>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</si>
  <si>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</si>
  <si>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</si>
  <si>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</si>
  <si>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</si>
  <si>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</si>
  <si>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</si>
  <si>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</si>
  <si>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</si>
  <si>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</si>
  <si>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</si>
  <si>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</si>
  <si>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</si>
  <si>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</si>
  <si>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</si>
  <si>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</si>
  <si>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</si>
  <si>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</si>
  <si>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</si>
  <si>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</si>
  <si>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</si>
  <si>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</si>
  <si>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</si>
  <si>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</si>
  <si>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</si>
  <si>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</si>
  <si>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</si>
  <si>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</si>
  <si>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</si>
  <si>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</si>
  <si>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</si>
  <si>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</si>
  <si>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</si>
  <si>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</si>
  <si>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</si>
  <si>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</si>
  <si>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</si>
  <si>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</si>
  <si>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</si>
  <si>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</si>
  <si>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</si>
  <si>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</si>
  <si>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</si>
  <si>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</si>
  <si>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</si>
  <si>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</si>
  <si>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</si>
  <si>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</si>
  <si>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</si>
  <si>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</si>
  <si>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</si>
  <si>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</si>
  <si>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</si>
  <si>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</si>
  <si>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</si>
  <si>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</si>
  <si>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</si>
  <si>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</si>
  <si>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</si>
  <si>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</si>
  <si>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</si>
  <si>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</si>
  <si>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</si>
  <si>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</si>
  <si>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</si>
  <si>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</si>
  <si>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</si>
  <si>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</si>
  <si>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</si>
  <si>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</si>
  <si>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</si>
  <si>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</si>
  <si>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</si>
  <si>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</si>
  <si>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</si>
  <si>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</si>
  <si>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</si>
  <si>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</si>
  <si>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</si>
  <si>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</si>
  <si>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</si>
  <si>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</si>
  <si>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</si>
  <si>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</si>
  <si>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</si>
  <si>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</si>
  <si>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</si>
  <si>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</si>
  <si>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</si>
  <si>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</si>
  <si>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</si>
  <si>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</si>
  <si>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</si>
  <si>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</si>
  <si>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</si>
  <si>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</si>
  <si>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</si>
  <si>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</si>
  <si>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</si>
  <si>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</si>
  <si>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</si>
  <si>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</si>
  <si>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</si>
  <si>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</si>
  <si>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</si>
  <si>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</si>
  <si>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</si>
  <si>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</si>
  <si>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</si>
  <si>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</si>
  <si>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</si>
  <si>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</si>
  <si>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</si>
  <si>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</si>
  <si>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</si>
  <si>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</si>
  <si>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</si>
  <si>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</si>
  <si>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</si>
  <si>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</si>
  <si>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</si>
  <si>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</si>
  <si>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</si>
  <si>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</si>
  <si>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</si>
  <si>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</si>
  <si>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</si>
  <si>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</si>
  <si>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</si>
  <si>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</si>
  <si>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</si>
  <si>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</si>
  <si>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</si>
  <si>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</si>
  <si>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</si>
  <si>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</si>
  <si>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</si>
  <si>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</si>
  <si>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</si>
  <si>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</si>
  <si>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</si>
  <si>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</si>
  <si>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</si>
  <si>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</si>
  <si>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</si>
  <si>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</si>
  <si>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</si>
  <si>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</si>
  <si>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</si>
  <si>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</si>
  <si>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</si>
  <si>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</si>
  <si>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</si>
  <si>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</si>
  <si>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</si>
  <si>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</si>
  <si>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</si>
  <si>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</si>
  <si>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</si>
  <si>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</si>
  <si>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</si>
  <si>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</si>
  <si>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</si>
  <si>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</si>
  <si>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</si>
  <si>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</si>
  <si>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</si>
  <si>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</si>
  <si>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</si>
  <si>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</si>
  <si>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</si>
  <si>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</si>
  <si>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</si>
  <si>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</si>
  <si>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</si>
  <si>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</si>
  <si>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</si>
  <si>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</si>
  <si>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</si>
  <si>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</si>
  <si>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</si>
  <si>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</si>
  <si>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</si>
  <si>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</si>
  <si>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</si>
  <si>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</si>
  <si>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</si>
  <si>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</si>
  <si>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</si>
  <si>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</si>
  <si>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</si>
  <si>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</si>
  <si>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</si>
  <si>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</si>
  <si>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</si>
  <si>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</si>
  <si>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</si>
  <si>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</si>
  <si>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</si>
  <si>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</si>
  <si>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</si>
  <si>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</si>
  <si>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</si>
  <si>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</si>
  <si>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</si>
  <si>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</si>
  <si>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</si>
  <si>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</si>
  <si>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</si>
  <si>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</si>
  <si>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</si>
  <si>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</si>
  <si>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</si>
  <si>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</si>
  <si>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</si>
  <si>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</si>
  <si>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</si>
  <si>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</si>
  <si>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</si>
  <si>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</si>
  <si>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</si>
  <si>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</si>
  <si>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</si>
  <si>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</si>
  <si>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</si>
  <si>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</si>
  <si>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</si>
  <si>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</si>
  <si>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</si>
  <si>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</si>
  <si>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</si>
  <si>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</si>
  <si>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</si>
  <si>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</si>
  <si>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</si>
  <si>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</si>
  <si>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</si>
  <si>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</si>
  <si>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</si>
  <si>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</si>
  <si>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</si>
  <si>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</si>
  <si>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</si>
  <si>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</si>
  <si>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</si>
  <si>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</si>
  <si>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</si>
  <si>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</si>
  <si>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</si>
  <si>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</si>
  <si>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</si>
  <si>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</si>
  <si>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</si>
  <si>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</si>
  <si>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</si>
  <si>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</si>
  <si>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</si>
  <si>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</si>
  <si>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</si>
  <si>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</si>
  <si>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</si>
  <si>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</si>
  <si>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</si>
  <si>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</si>
  <si>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</si>
  <si>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</si>
  <si>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</si>
  <si>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</si>
  <si>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</si>
  <si>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</si>
  <si>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</si>
  <si>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</si>
  <si>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</si>
  <si>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</si>
  <si>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</si>
  <si>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</si>
  <si>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</si>
  <si>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</si>
  <si>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</si>
  <si>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</si>
  <si>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</si>
  <si>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</si>
  <si>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</si>
  <si>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</si>
  <si>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</si>
  <si>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</si>
  <si>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</si>
  <si>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</si>
  <si>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</si>
  <si>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</si>
  <si>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</si>
  <si>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</si>
  <si>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</si>
  <si>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</si>
  <si>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</si>
  <si>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</si>
  <si>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</si>
  <si>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</si>
  <si>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</si>
  <si>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</si>
  <si>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</si>
  <si>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</si>
  <si>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</si>
  <si>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</si>
  <si>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</si>
  <si>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</si>
  <si>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</si>
  <si>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</si>
  <si>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</si>
  <si>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</si>
  <si>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</si>
  <si>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</si>
  <si>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</si>
  <si>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</si>
  <si>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</si>
  <si>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</si>
  <si>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</si>
  <si>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</si>
  <si>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</si>
  <si>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</si>
  <si>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</si>
  <si>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</si>
  <si>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</si>
  <si>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</si>
  <si>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</si>
  <si>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</si>
  <si>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</si>
  <si>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</si>
  <si>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</si>
  <si>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</si>
  <si>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</si>
  <si>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</si>
  <si>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</si>
  <si>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</si>
  <si>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</si>
  <si>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</si>
  <si>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</si>
  <si>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</si>
  <si>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</si>
  <si>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</si>
  <si>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</si>
  <si>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</si>
  <si>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</si>
  <si>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</si>
  <si>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</si>
  <si>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</si>
  <si>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</si>
  <si>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</si>
  <si>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</si>
  <si>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</si>
  <si>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</si>
  <si>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</si>
  <si>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</si>
  <si>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</si>
  <si>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</si>
  <si>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</si>
  <si>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</si>
  <si>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</si>
  <si>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</si>
  <si>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</si>
  <si>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</si>
  <si>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</si>
  <si>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</si>
  <si>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</si>
  <si>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</si>
  <si>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</si>
  <si>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</si>
  <si>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</si>
  <si>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</si>
  <si>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</si>
  <si>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</si>
  <si>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</si>
  <si>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</si>
  <si>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</si>
  <si>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</si>
  <si>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</si>
  <si>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</si>
  <si>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</si>
  <si>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</si>
  <si>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</si>
  <si>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</si>
  <si>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</si>
  <si>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</si>
  <si>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</si>
  <si>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</si>
  <si>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</si>
  <si>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</si>
  <si>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</si>
  <si>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</si>
  <si>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</si>
  <si>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</si>
  <si>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</si>
  <si>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</si>
  <si>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</si>
  <si>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</si>
  <si>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</si>
  <si>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</si>
  <si>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</si>
  <si>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</si>
  <si>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</si>
  <si>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</si>
  <si>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</si>
  <si>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</si>
  <si>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</si>
  <si>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</si>
  <si>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</si>
  <si>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</si>
  <si>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</si>
  <si>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</si>
  <si>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</si>
  <si>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</si>
  <si>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</si>
  <si>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</si>
  <si>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</si>
  <si>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</si>
  <si>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</si>
  <si>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</si>
  <si>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</si>
  <si>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</si>
  <si>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</si>
  <si>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</si>
  <si>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</si>
  <si>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</si>
  <si>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</si>
  <si>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</si>
  <si>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</si>
  <si>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</si>
  <si>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</si>
  <si>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</si>
  <si>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</si>
  <si>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</si>
  <si>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</si>
  <si>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</si>
  <si>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</si>
  <si>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</si>
  <si>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</si>
  <si>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</si>
  <si>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</si>
  <si>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</si>
  <si>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</si>
  <si>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</si>
  <si>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</si>
  <si>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</si>
  <si>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</si>
  <si>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</si>
  <si>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</si>
  <si>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</si>
  <si>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</si>
  <si>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</si>
  <si>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</si>
  <si>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</si>
  <si>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</si>
  <si>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</si>
  <si>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</si>
  <si>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</si>
  <si>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</si>
  <si>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</si>
  <si>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</si>
  <si>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</si>
  <si>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</si>
  <si>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</si>
  <si>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</si>
  <si>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</si>
  <si>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</si>
  <si>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</si>
  <si>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</si>
  <si>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</si>
  <si>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</si>
  <si>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</si>
  <si>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</si>
  <si>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</si>
  <si>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</si>
  <si>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</si>
  <si>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</si>
  <si>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</si>
  <si>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</si>
  <si>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</si>
  <si>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</si>
  <si>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</si>
  <si>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</si>
  <si>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</si>
  <si>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</si>
  <si>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</si>
  <si>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</si>
  <si>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</si>
  <si>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</si>
  <si>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</si>
  <si>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</si>
  <si>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</si>
  <si>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</si>
  <si>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</si>
  <si>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</si>
  <si>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</si>
  <si>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</si>
  <si>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</si>
  <si>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</si>
  <si>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</si>
  <si>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</si>
  <si>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</si>
  <si>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</si>
  <si>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</si>
  <si>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</si>
  <si>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</si>
  <si>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</si>
  <si>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</si>
  <si>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</si>
  <si>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</si>
  <si>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</si>
  <si>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</si>
  <si>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</si>
  <si>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</si>
  <si>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</si>
  <si>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</si>
  <si>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</si>
  <si>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</si>
  <si>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</si>
  <si>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</si>
  <si>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</si>
  <si>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</si>
  <si>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</si>
  <si>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</si>
  <si>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</si>
  <si>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</si>
  <si>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</si>
  <si>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</si>
  <si>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</si>
  <si>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</si>
  <si>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</si>
  <si>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</si>
  <si>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</si>
  <si>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</si>
  <si>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</si>
  <si>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</si>
  <si>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</si>
  <si>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</si>
  <si>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</si>
  <si>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</si>
  <si>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</si>
  <si>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</si>
  <si>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</si>
  <si>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</si>
  <si>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</si>
  <si>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</si>
  <si>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</si>
  <si>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</si>
  <si>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</si>
  <si>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</si>
  <si>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</si>
  <si>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</si>
  <si>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</si>
  <si>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</si>
  <si>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</si>
  <si>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</si>
  <si>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</si>
  <si>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</si>
  <si>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</si>
  <si>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</si>
  <si>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</si>
  <si>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</si>
  <si>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</si>
  <si>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</si>
  <si>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</si>
  <si>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</si>
  <si>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</si>
  <si>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</si>
  <si>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</si>
  <si>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</si>
  <si>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</si>
  <si>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</si>
  <si>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</si>
  <si>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</si>
  <si>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</si>
  <si>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</si>
  <si>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</si>
  <si>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</si>
  <si>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</si>
  <si>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</si>
  <si>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</si>
  <si>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</si>
  <si>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</si>
  <si>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</si>
  <si>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</si>
  <si>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</si>
  <si>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</si>
  <si>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</si>
  <si>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</si>
  <si>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</si>
  <si>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</si>
  <si>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</si>
  <si>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</si>
  <si>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</si>
  <si>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</si>
  <si>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</si>
  <si>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</si>
  <si>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</si>
  <si>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</si>
  <si>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</si>
  <si>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</si>
  <si>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</si>
  <si>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</si>
  <si>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</si>
  <si>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</si>
  <si>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</si>
  <si>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</si>
  <si>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</si>
  <si>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</si>
  <si>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</si>
  <si>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</si>
  <si>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</si>
  <si>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</si>
  <si>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</si>
  <si>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</si>
  <si>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</si>
  <si>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</si>
  <si>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</si>
  <si>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</si>
  <si>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</si>
  <si>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</si>
  <si>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</si>
  <si>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</si>
  <si>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</si>
  <si>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</si>
  <si>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</si>
  <si>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</si>
  <si>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</si>
  <si>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</si>
  <si>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</si>
  <si>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</si>
  <si>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</si>
  <si>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</si>
  <si>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</si>
  <si>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</si>
  <si>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</si>
  <si>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</si>
  <si>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</si>
  <si>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</si>
  <si>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</si>
  <si>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</si>
  <si>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</si>
  <si>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</si>
  <si>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</si>
  <si>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</si>
  <si>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</si>
  <si>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</si>
  <si>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</si>
  <si>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</si>
  <si>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</si>
  <si>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</si>
  <si>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</si>
  <si>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</si>
  <si>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</si>
  <si>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</si>
  <si>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</si>
  <si>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</si>
  <si>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</si>
  <si>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</si>
  <si>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</si>
  <si>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</si>
  <si>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</si>
  <si>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</si>
  <si>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</si>
  <si>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</si>
  <si>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</si>
  <si>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</si>
  <si>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</si>
  <si>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</si>
  <si>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</si>
  <si>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</si>
  <si>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</si>
  <si>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</si>
  <si>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</si>
  <si>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</si>
  <si>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</si>
  <si>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</si>
  <si>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</si>
  <si>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</si>
  <si>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</si>
  <si>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</si>
  <si>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</si>
  <si>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</si>
  <si>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</si>
  <si>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</si>
  <si>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</si>
  <si>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</si>
  <si>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</si>
  <si>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</si>
  <si>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</si>
  <si>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</si>
  <si>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</si>
  <si>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</si>
  <si>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</si>
  <si>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</si>
  <si>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</si>
  <si>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</si>
  <si>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</si>
  <si>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</si>
  <si>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</si>
  <si>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</si>
  <si>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</si>
  <si>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</si>
  <si>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</si>
  <si>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</si>
  <si>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</si>
  <si>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</si>
  <si>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</si>
  <si>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</si>
  <si>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</si>
  <si>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</si>
  <si>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</si>
  <si>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</si>
  <si>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</si>
  <si>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</si>
  <si>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</si>
  <si>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</si>
  <si>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</si>
  <si>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</si>
  <si>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</si>
  <si>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</si>
  <si>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</si>
  <si>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</si>
  <si>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</si>
  <si>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</si>
  <si>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</si>
  <si>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</si>
  <si>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</si>
  <si>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</si>
  <si>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</si>
  <si>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</si>
  <si>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</si>
  <si>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</si>
  <si>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</si>
  <si>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</si>
  <si>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</si>
  <si>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</si>
  <si>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</si>
  <si>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</si>
  <si>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</si>
  <si>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</si>
  <si>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</si>
  <si>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</si>
  <si>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</si>
  <si>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</si>
  <si>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</si>
  <si>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</si>
  <si>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</si>
  <si>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</si>
  <si>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</si>
  <si>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</si>
  <si>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</si>
  <si>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</si>
  <si>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</si>
  <si>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</si>
  <si>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</si>
  <si>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</si>
  <si>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</si>
  <si>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</si>
  <si>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</si>
  <si>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</si>
  <si>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</si>
  <si>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</si>
  <si>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</si>
  <si>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</si>
  <si>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</si>
  <si>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</si>
  <si>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</si>
  <si>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</si>
  <si>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</si>
  <si>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</si>
  <si>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</si>
  <si>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</si>
  <si>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</si>
  <si>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</si>
  <si>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</si>
  <si>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</si>
  <si>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</si>
  <si>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</si>
  <si>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</si>
  <si>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</si>
  <si>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</si>
  <si>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</si>
  <si>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</si>
  <si>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</si>
  <si>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</si>
  <si>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</si>
  <si>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</si>
  <si>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</si>
  <si>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</si>
  <si>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</si>
  <si>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</si>
  <si>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</si>
  <si>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</si>
  <si>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</si>
  <si>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</si>
  <si>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</si>
  <si>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</si>
  <si>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</si>
  <si>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</si>
  <si>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</si>
  <si>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</si>
  <si>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</si>
  <si>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</si>
  <si>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</si>
  <si>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</si>
  <si>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</si>
  <si>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</si>
  <si>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</si>
  <si>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</si>
  <si>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</si>
  <si>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</si>
  <si>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</si>
  <si>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</si>
  <si>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</si>
  <si>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</si>
  <si>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</si>
  <si>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</si>
  <si>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</si>
  <si>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</si>
  <si>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</si>
  <si>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</si>
  <si>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</si>
  <si>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</si>
  <si>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</si>
  <si>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</si>
  <si>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</si>
  <si>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</si>
  <si>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</si>
  <si>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</si>
  <si>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</si>
  <si>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</si>
  <si>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</si>
  <si>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</si>
  <si>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</si>
  <si>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</si>
  <si>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</si>
  <si>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</si>
  <si>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</si>
  <si>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</si>
  <si>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</si>
  <si>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</si>
  <si>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</si>
  <si>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</si>
  <si>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</si>
  <si>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</si>
  <si>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</si>
  <si>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</si>
  <si>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</si>
  <si>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</si>
  <si>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</si>
  <si>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</si>
  <si>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</si>
  <si>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</si>
  <si>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</si>
  <si>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</si>
  <si>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</si>
  <si>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</si>
  <si>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</si>
  <si>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</si>
  <si>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</si>
  <si>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</si>
  <si>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</si>
  <si>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</si>
  <si>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</si>
  <si>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</si>
  <si>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</si>
  <si>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</si>
  <si>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</si>
  <si>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</si>
  <si>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</si>
  <si>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</si>
  <si>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</si>
  <si>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</si>
  <si>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</si>
  <si>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</si>
  <si>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</si>
  <si>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</si>
  <si>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</si>
  <si>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</si>
  <si>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</si>
  <si>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</si>
  <si>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</si>
  <si>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</si>
  <si>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</si>
  <si>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</si>
  <si>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</si>
  <si>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</si>
  <si>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</si>
  <si>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</si>
  <si>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</si>
  <si>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</si>
  <si>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</si>
  <si>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</si>
  <si>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</si>
  <si>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</si>
  <si>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</si>
  <si>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</si>
  <si>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</si>
  <si>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</si>
  <si>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</si>
  <si>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</si>
  <si>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</si>
  <si>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</si>
  <si>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</si>
  <si>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</si>
  <si>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</si>
  <si>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</si>
  <si>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</si>
  <si>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</si>
  <si>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</si>
  <si>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</si>
  <si>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</si>
  <si>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</si>
  <si>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</si>
  <si>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</si>
  <si>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</si>
  <si>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</si>
  <si>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</si>
  <si>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</si>
  <si>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</si>
  <si>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</si>
  <si>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</si>
  <si>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</si>
  <si>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</si>
  <si>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</si>
  <si>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</si>
  <si>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</si>
  <si>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</si>
  <si>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</si>
  <si>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</si>
  <si>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</si>
  <si>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</si>
  <si>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</si>
  <si>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</si>
  <si>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</si>
  <si>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</si>
  <si>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</si>
  <si>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</si>
  <si>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</si>
  <si>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</si>
  <si>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</si>
  <si>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</si>
  <si>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</si>
  <si>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</si>
  <si>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</si>
  <si>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</si>
  <si>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</si>
  <si>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</si>
  <si>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</si>
  <si>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</si>
  <si>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</si>
  <si>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</si>
  <si>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</si>
  <si>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</si>
  <si>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</si>
  <si>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</si>
  <si>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</si>
  <si>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</si>
  <si>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</si>
  <si>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</si>
  <si>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</si>
  <si>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</si>
  <si>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</si>
  <si>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</si>
  <si>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</si>
  <si>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</si>
  <si>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</si>
  <si>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</si>
  <si>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</si>
  <si>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</si>
  <si>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</si>
  <si>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</si>
  <si>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</si>
  <si>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</si>
  <si>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</si>
  <si>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</si>
  <si>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</si>
  <si>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</si>
  <si>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</si>
  <si>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</si>
  <si>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</si>
  <si>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</si>
  <si>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</si>
  <si>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</si>
  <si>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</si>
  <si>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</si>
  <si>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</si>
  <si>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</si>
  <si>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</si>
  <si>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</si>
  <si>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</si>
  <si>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</si>
  <si>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</si>
  <si>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</si>
  <si>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</si>
  <si>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</si>
  <si>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</si>
  <si>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</si>
  <si>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</si>
  <si>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</si>
  <si>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</si>
  <si>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</si>
  <si>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</si>
  <si>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</si>
  <si>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</si>
  <si>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</si>
  <si>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</si>
  <si>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</si>
  <si>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</si>
  <si>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</si>
  <si>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</si>
  <si>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</si>
  <si>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</si>
  <si>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</si>
  <si>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</si>
  <si>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</si>
  <si>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</si>
  <si>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</si>
  <si>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</si>
  <si>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</si>
  <si>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</si>
  <si>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</si>
  <si>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</si>
  <si>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</si>
  <si>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</si>
  <si>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</si>
  <si>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</si>
  <si>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</si>
  <si>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</si>
  <si>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</si>
  <si>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</si>
  <si>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</si>
  <si>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</si>
  <si>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</si>
  <si>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</si>
  <si>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</si>
  <si>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</si>
  <si>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</si>
  <si>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</si>
  <si>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</si>
  <si>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</si>
  <si>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</si>
  <si>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</si>
  <si>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</si>
  <si>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</si>
  <si>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</si>
  <si>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</si>
  <si>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</si>
  <si>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</si>
  <si>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</si>
  <si>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</si>
  <si>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</si>
  <si>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</si>
  <si>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</si>
  <si>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</si>
  <si>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</si>
  <si>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</si>
  <si>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</si>
  <si>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</si>
  <si>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</si>
  <si>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</si>
  <si>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</si>
  <si>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</si>
  <si>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</si>
  <si>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</si>
  <si>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</si>
  <si>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</si>
  <si>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</si>
  <si>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</si>
  <si>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</si>
  <si>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</si>
  <si>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</si>
  <si>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</si>
  <si>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</si>
  <si>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</si>
  <si>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</si>
  <si>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</si>
  <si>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</si>
  <si>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</si>
  <si>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</si>
  <si>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</si>
  <si>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</si>
  <si>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</si>
  <si>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</si>
  <si>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</si>
  <si>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</si>
  <si>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</si>
  <si>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</si>
  <si>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</si>
  <si>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</si>
  <si>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</si>
  <si>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</si>
  <si>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</si>
  <si>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</si>
  <si>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</si>
  <si>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</si>
  <si>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</si>
  <si>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</si>
  <si>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</si>
  <si>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</si>
  <si>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</si>
  <si>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</si>
  <si>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</si>
  <si>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</si>
  <si>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</si>
  <si>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</si>
  <si>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</si>
  <si>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</si>
  <si>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</si>
  <si>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</si>
  <si>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</si>
  <si>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</si>
  <si>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</si>
  <si>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</si>
  <si>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</si>
  <si>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</si>
  <si>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</si>
  <si>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</si>
  <si>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</si>
  <si>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</si>
  <si>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</si>
  <si>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</si>
  <si>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</si>
  <si>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</si>
  <si>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</si>
  <si>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</si>
  <si>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</si>
  <si>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</si>
  <si>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</si>
  <si>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</si>
  <si>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</si>
  <si>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</si>
  <si>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</si>
  <si>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</si>
  <si>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</si>
  <si>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</si>
  <si>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</si>
  <si>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</si>
  <si>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</si>
  <si>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</si>
  <si>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</si>
  <si>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</si>
  <si>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</si>
  <si>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</si>
  <si>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</si>
  <si>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</si>
  <si>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</si>
  <si>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</si>
  <si>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</si>
  <si>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</si>
  <si>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</si>
  <si>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</si>
  <si>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</si>
  <si>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</si>
  <si>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</si>
  <si>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</si>
  <si>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</si>
  <si>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</si>
  <si>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</si>
  <si>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</si>
  <si>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</si>
  <si>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</si>
  <si>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</si>
  <si>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</si>
  <si>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</si>
  <si>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</si>
  <si>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</si>
  <si>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</si>
  <si>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</si>
  <si>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</si>
  <si>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</si>
  <si>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</si>
  <si>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</si>
  <si>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</si>
  <si>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</si>
  <si>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</si>
  <si>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</si>
  <si>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</si>
  <si>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</si>
  <si>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</si>
  <si>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</si>
  <si>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</si>
  <si>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</si>
  <si>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</si>
  <si>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</si>
  <si>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</si>
  <si>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</si>
  <si>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</si>
  <si>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</si>
  <si>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</si>
  <si>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</si>
  <si>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</si>
  <si>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</si>
  <si>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</si>
  <si>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</si>
  <si>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</si>
  <si>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</si>
  <si>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</si>
  <si>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</si>
  <si>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</si>
  <si>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</si>
  <si>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</si>
  <si>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</si>
  <si>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</si>
  <si>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</si>
  <si>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</si>
  <si>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</si>
  <si>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</si>
  <si>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</si>
  <si>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</si>
  <si>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</si>
  <si>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</si>
  <si>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</si>
  <si>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</si>
  <si>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</si>
  <si>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</si>
  <si>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</si>
  <si>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</si>
  <si>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</si>
  <si>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</si>
  <si>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</si>
  <si>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</si>
  <si>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</si>
  <si>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</si>
  <si>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</si>
  <si>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</si>
  <si>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</si>
  <si>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</si>
  <si>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</si>
  <si>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</si>
  <si>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</si>
  <si>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</si>
  <si>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</si>
  <si>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</si>
  <si>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</si>
  <si>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</si>
  <si>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</si>
  <si>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</si>
  <si>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</si>
  <si>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</si>
  <si>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</si>
  <si>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</si>
  <si>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</si>
  <si>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</si>
  <si>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</si>
  <si>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</si>
  <si>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</si>
  <si>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</si>
  <si>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</si>
  <si>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</si>
  <si>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</si>
  <si>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</si>
  <si>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</si>
  <si>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</si>
  <si>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</si>
  <si>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</si>
  <si>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</si>
  <si>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</si>
  <si>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</si>
  <si>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</si>
  <si>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</si>
  <si>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</si>
  <si>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</si>
  <si>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</si>
  <si>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</si>
  <si>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</si>
  <si>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</si>
  <si>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</si>
  <si>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</si>
  <si>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</si>
  <si>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</si>
  <si>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</si>
  <si>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</si>
  <si>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</si>
  <si>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</si>
  <si>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</si>
  <si>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</si>
  <si>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</si>
  <si>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</si>
  <si>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</si>
  <si>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</si>
  <si>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</si>
  <si>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</si>
  <si>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</si>
  <si>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</si>
  <si>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</si>
  <si>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</si>
  <si>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</si>
  <si>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</si>
  <si>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</si>
  <si>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</si>
  <si>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</si>
  <si>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</si>
  <si>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</si>
  <si>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</si>
  <si>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</si>
  <si>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</si>
  <si>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</si>
  <si>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</si>
  <si>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</si>
  <si>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</si>
  <si>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</si>
  <si>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</si>
  <si>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</si>
  <si>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</si>
  <si>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</si>
  <si>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</si>
  <si>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</si>
  <si>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</si>
  <si>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</si>
  <si>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</si>
  <si>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</si>
  <si>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</si>
  <si>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</si>
  <si>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</si>
  <si>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</si>
  <si>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</si>
  <si>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</si>
  <si>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</si>
  <si>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</si>
  <si>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</si>
  <si>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</si>
  <si>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</si>
  <si>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</si>
  <si>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</si>
  <si>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</si>
  <si>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</si>
  <si>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</si>
  <si>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</si>
  <si>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</si>
  <si>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</si>
  <si>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</si>
  <si>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</si>
  <si>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</si>
  <si>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</si>
  <si>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</si>
  <si>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</si>
  <si>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</si>
  <si>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</si>
  <si>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</si>
  <si>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</si>
  <si>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</si>
  <si>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</si>
  <si>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</si>
  <si>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</si>
  <si>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</si>
  <si>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</si>
  <si>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</si>
  <si>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</si>
  <si>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</si>
  <si>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</si>
  <si>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</si>
  <si>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</si>
  <si>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</si>
  <si>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</si>
  <si>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</si>
  <si>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</si>
  <si>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</si>
  <si>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</si>
  <si>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</si>
  <si>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</si>
  <si>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</si>
  <si>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</si>
  <si>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</si>
  <si>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</si>
  <si>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</si>
  <si>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</si>
  <si>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</si>
  <si>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</si>
  <si>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</si>
  <si>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</si>
  <si>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</si>
  <si>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</si>
  <si>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</si>
  <si>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</si>
  <si>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</si>
  <si>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</si>
  <si>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</si>
  <si>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</si>
  <si>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</si>
  <si>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</si>
  <si>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</si>
  <si>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</si>
  <si>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</si>
  <si>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</si>
  <si>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</si>
  <si>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</si>
  <si>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</si>
  <si>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</si>
  <si>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</si>
  <si>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</si>
  <si>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</si>
  <si>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</si>
  <si>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</si>
  <si>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</si>
  <si>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</si>
  <si>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</si>
  <si>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</si>
  <si>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</si>
  <si>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</si>
  <si>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</si>
  <si>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</si>
  <si>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</si>
  <si>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</si>
  <si>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</si>
  <si>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</si>
  <si>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</si>
  <si>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</si>
  <si>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</si>
  <si>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</si>
  <si>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</si>
  <si>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</si>
  <si>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</si>
  <si>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</si>
  <si>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</si>
  <si>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</si>
  <si>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</si>
  <si>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</si>
  <si>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</si>
  <si>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</si>
  <si>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</si>
  <si>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</si>
  <si>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</si>
  <si>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</si>
  <si>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</si>
  <si>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</si>
  <si>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</si>
  <si>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</si>
  <si>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</si>
  <si>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</si>
  <si>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</si>
  <si>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</si>
  <si>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</si>
  <si>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</si>
  <si>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</si>
  <si>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</si>
  <si>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</si>
  <si>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</si>
  <si>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</si>
  <si>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</si>
  <si>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</si>
  <si>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</si>
  <si>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</si>
  <si>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</si>
  <si>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</si>
  <si>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</si>
  <si>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</si>
  <si>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</si>
  <si>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</si>
  <si>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</si>
  <si>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</si>
  <si>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</si>
  <si>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</si>
  <si>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</si>
  <si>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</si>
  <si>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</si>
  <si>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</si>
  <si>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</si>
  <si>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</si>
  <si>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</si>
  <si>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</si>
  <si>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</si>
  <si>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</si>
  <si>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</si>
  <si>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</si>
  <si>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</si>
  <si>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</si>
  <si>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</si>
  <si>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</si>
  <si>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</si>
  <si>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</si>
  <si>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</si>
  <si>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</si>
  <si>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</si>
  <si>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</si>
  <si>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</si>
  <si>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</si>
  <si>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</si>
  <si>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</si>
  <si>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</si>
  <si>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</si>
  <si>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</si>
  <si>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</si>
  <si>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</si>
  <si>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</si>
  <si>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</si>
  <si>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</si>
  <si>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</si>
  <si>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</si>
  <si>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</si>
  <si>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</si>
  <si>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</si>
  <si>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</si>
  <si>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</si>
  <si>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</si>
  <si>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</si>
  <si>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</si>
  <si>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</si>
  <si>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</si>
  <si>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</si>
  <si>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</si>
  <si>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</si>
  <si>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</si>
  <si>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</si>
  <si>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</si>
  <si>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</si>
  <si>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</si>
  <si>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</si>
  <si>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</si>
  <si>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</si>
  <si>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</si>
  <si>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</si>
  <si>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</si>
  <si>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</si>
  <si>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</si>
  <si>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</si>
  <si>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</si>
  <si>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</si>
  <si>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</si>
  <si>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</si>
  <si>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</si>
  <si>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</si>
  <si>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</si>
  <si>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</si>
  <si>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</si>
  <si>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</si>
  <si>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</si>
  <si>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</si>
  <si>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</si>
  <si>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</si>
  <si>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</si>
  <si>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</si>
  <si>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</si>
  <si>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</si>
  <si>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</si>
  <si>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</si>
  <si>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</si>
  <si>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</si>
  <si>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</si>
  <si>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</si>
  <si>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</si>
  <si>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</si>
  <si>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</si>
  <si>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</si>
  <si>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</si>
  <si>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</si>
  <si>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</si>
  <si>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</si>
  <si>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</si>
  <si>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</si>
  <si>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</si>
  <si>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</si>
  <si>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</si>
  <si>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</si>
  <si>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</si>
  <si>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</si>
  <si>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</si>
  <si>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</si>
  <si>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</si>
  <si>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</si>
  <si>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</si>
  <si>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</si>
  <si>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</si>
  <si>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</si>
  <si>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</si>
  <si>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</si>
  <si>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</si>
  <si>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</si>
  <si>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</si>
  <si>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</si>
  <si>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</si>
  <si>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</si>
  <si>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</si>
  <si>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</si>
  <si>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</si>
  <si>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</si>
  <si>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</si>
  <si>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</si>
  <si>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</si>
  <si>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</si>
  <si>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</si>
  <si>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</si>
  <si>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</si>
  <si>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</si>
  <si>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</si>
  <si>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</si>
  <si>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</si>
  <si>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</si>
  <si>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</si>
  <si>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</si>
  <si>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</si>
  <si>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</si>
  <si>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</si>
  <si>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</si>
  <si>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</si>
  <si>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</si>
  <si>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</si>
  <si>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</si>
  <si>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</si>
  <si>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</si>
  <si>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</si>
  <si>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</si>
  <si>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</si>
  <si>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</si>
  <si>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</si>
  <si>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</si>
  <si>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</si>
  <si>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</si>
  <si>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</si>
  <si>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</si>
  <si>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</si>
  <si>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</si>
  <si>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</si>
  <si>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</si>
  <si>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</si>
  <si>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</si>
  <si>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</si>
  <si>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</si>
  <si>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</si>
  <si>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</si>
  <si>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</si>
  <si>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</si>
  <si>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</si>
  <si>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</si>
  <si>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</si>
  <si>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</si>
  <si>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</si>
  <si>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</si>
  <si>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</si>
  <si>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</si>
  <si>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</si>
  <si>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</si>
  <si>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</si>
  <si>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</si>
  <si>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</si>
  <si>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</si>
  <si>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</si>
  <si>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</si>
  <si>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</si>
  <si>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</si>
  <si>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</si>
  <si>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</si>
  <si>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</si>
  <si>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</si>
  <si>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</si>
  <si>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</si>
  <si>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</si>
  <si>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</si>
  <si>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</si>
  <si>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</si>
  <si>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</si>
  <si>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</si>
  <si>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</si>
  <si>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</si>
  <si>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</si>
  <si>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</si>
  <si>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</si>
  <si>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</si>
  <si>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</si>
  <si>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</si>
  <si>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</si>
  <si>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</si>
  <si>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</si>
  <si>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</si>
  <si>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</si>
  <si>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</si>
  <si>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</si>
  <si>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</si>
  <si>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</si>
  <si>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</si>
  <si>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</si>
  <si>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</si>
  <si>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</si>
  <si>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</si>
  <si>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</si>
  <si>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</si>
  <si>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</si>
  <si>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</si>
  <si>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</si>
  <si>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</si>
  <si>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</si>
  <si>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</si>
  <si>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</si>
  <si>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</si>
  <si>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</si>
  <si>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</si>
  <si>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</si>
  <si>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</si>
  <si>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</si>
  <si>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</si>
  <si>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</si>
  <si>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</si>
  <si>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</si>
  <si>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</si>
  <si>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</si>
  <si>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</si>
  <si>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</si>
  <si>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</si>
  <si>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</si>
  <si>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</si>
  <si>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</si>
  <si>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</si>
  <si>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</si>
  <si>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</si>
  <si>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</si>
  <si>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</si>
  <si>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</si>
  <si>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</si>
  <si>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</si>
  <si>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</si>
  <si>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</si>
  <si>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</si>
  <si>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</si>
  <si>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</si>
  <si>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</si>
  <si>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</si>
  <si>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</si>
  <si>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</si>
  <si>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</si>
  <si>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</si>
  <si>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</si>
  <si>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</si>
  <si>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</si>
  <si>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</si>
  <si>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</si>
  <si>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</si>
  <si>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</si>
  <si>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</si>
  <si>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</si>
  <si>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</si>
  <si>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</si>
  <si>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</si>
  <si>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</si>
  <si>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</si>
  <si>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</si>
  <si>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</si>
  <si>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</si>
  <si>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</si>
  <si>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</si>
  <si>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</si>
  <si>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</si>
  <si>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</si>
  <si>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</si>
  <si>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</si>
  <si>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</si>
  <si>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</si>
  <si>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</si>
  <si>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</si>
  <si>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</si>
  <si>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</si>
  <si>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</si>
  <si>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</si>
  <si>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</si>
  <si>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</si>
  <si>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</si>
  <si>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</si>
  <si>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</si>
  <si>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</si>
  <si>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</si>
  <si>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</si>
  <si>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</si>
  <si>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</si>
  <si>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</si>
  <si>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</si>
  <si>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</si>
  <si>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</si>
  <si>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</si>
  <si>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</si>
  <si>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</si>
  <si>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</si>
  <si>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</si>
  <si>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</si>
  <si>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</si>
  <si>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</si>
  <si>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</si>
  <si>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</si>
  <si>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</si>
  <si>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</si>
  <si>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</si>
  <si>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</si>
  <si>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</si>
  <si>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</si>
  <si>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</si>
  <si>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</si>
  <si>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</si>
  <si>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</si>
  <si>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</si>
  <si>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</si>
  <si>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</si>
  <si>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</si>
  <si>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</si>
  <si>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</si>
  <si>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</si>
  <si>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</si>
  <si>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</si>
  <si>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</si>
  <si>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</si>
  <si>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</si>
  <si>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</si>
  <si>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</si>
  <si>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</si>
  <si>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</si>
  <si>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</si>
  <si>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</si>
  <si>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</si>
  <si>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</si>
  <si>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</si>
  <si>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</si>
  <si>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</si>
  <si>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</si>
  <si>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</si>
  <si>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</si>
  <si>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</si>
  <si>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</si>
  <si>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</si>
  <si>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</si>
  <si>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</si>
  <si>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</si>
  <si>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</si>
  <si>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</si>
  <si>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</si>
  <si>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</si>
  <si>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</si>
  <si>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</si>
  <si>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</si>
  <si>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</si>
  <si>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</si>
  <si>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</si>
  <si>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</si>
  <si>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</si>
  <si>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</si>
  <si>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</si>
  <si>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</si>
  <si>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</si>
  <si>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</si>
  <si>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</si>
  <si>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</si>
  <si>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</si>
  <si>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</si>
  <si>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</si>
  <si>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</si>
  <si>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</si>
  <si>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</si>
  <si>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</si>
  <si>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</si>
  <si>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</si>
  <si>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</si>
  <si>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</si>
  <si>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</si>
  <si>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</si>
  <si>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</si>
  <si>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</si>
  <si>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</si>
  <si>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</si>
  <si>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</si>
  <si>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</si>
  <si>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</si>
  <si>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</si>
  <si>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</si>
  <si>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</si>
  <si>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</si>
  <si>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</si>
  <si>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</si>
  <si>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</si>
  <si>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</si>
  <si>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</si>
  <si>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</si>
  <si>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</si>
  <si>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</si>
  <si>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</si>
  <si>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</si>
  <si>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</si>
  <si>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</si>
  <si>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</si>
  <si>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</si>
  <si>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</si>
  <si>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</si>
  <si>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</si>
  <si>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</si>
  <si>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</si>
  <si>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</si>
  <si>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</si>
  <si>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</si>
  <si>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</si>
  <si>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</si>
  <si>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</si>
  <si>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</si>
  <si>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</si>
  <si>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</si>
  <si>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</si>
  <si>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</si>
  <si>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</si>
  <si>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</si>
  <si>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</si>
  <si>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</si>
  <si>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</si>
  <si>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</si>
  <si>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</si>
  <si>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</si>
  <si>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</si>
  <si>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</si>
  <si>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</si>
  <si>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</si>
  <si>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</si>
  <si>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</si>
  <si>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</si>
  <si>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</si>
  <si>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</si>
  <si>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</si>
  <si>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</si>
  <si>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</si>
  <si>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</si>
  <si>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</si>
  <si>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</si>
  <si>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</si>
  <si>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</si>
  <si>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</si>
  <si>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</si>
  <si>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</si>
  <si>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</si>
  <si>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</si>
  <si>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</si>
  <si>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</si>
  <si>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</si>
  <si>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</si>
  <si>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</si>
  <si>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</si>
  <si>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</si>
  <si>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</si>
  <si>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</si>
  <si>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</si>
  <si>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</si>
  <si>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</si>
  <si>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</si>
  <si>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</si>
  <si>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</si>
  <si>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</si>
  <si>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</si>
  <si>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</si>
  <si>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</si>
  <si>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</si>
  <si>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</si>
  <si>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</si>
  <si>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</si>
  <si>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</si>
  <si>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</si>
  <si>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</si>
  <si>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</si>
  <si>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</si>
  <si>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</si>
  <si>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</si>
  <si>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</si>
  <si>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</si>
  <si>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</si>
  <si>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</si>
  <si>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</si>
  <si>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</si>
  <si>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</si>
  <si>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</si>
  <si>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</si>
  <si>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</si>
  <si>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</si>
  <si>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</si>
  <si>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</si>
  <si>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</si>
  <si>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</si>
  <si>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</si>
  <si>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</si>
  <si>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</si>
  <si>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</si>
  <si>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</si>
  <si>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</si>
  <si>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</si>
  <si>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</si>
  <si>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</si>
  <si>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</si>
  <si>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</si>
  <si>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</si>
  <si>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</si>
  <si>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</si>
  <si>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</si>
  <si>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</si>
  <si>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</si>
  <si>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</si>
  <si>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</si>
  <si>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</si>
  <si>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</si>
  <si>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</si>
  <si>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</si>
  <si>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</si>
  <si>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</si>
  <si>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</si>
  <si>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</si>
  <si>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</si>
  <si>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</si>
  <si>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</si>
  <si>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</si>
  <si>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</si>
  <si>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</si>
  <si>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</si>
  <si>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</si>
  <si>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</si>
  <si>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</si>
  <si>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</si>
  <si>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</si>
  <si>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</si>
  <si>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</si>
  <si>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</si>
  <si>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</si>
  <si>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</si>
  <si>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</si>
  <si>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</si>
  <si>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</si>
  <si>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</si>
  <si>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</si>
  <si>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</si>
  <si>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</si>
  <si>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</si>
  <si>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</si>
  <si>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</si>
  <si>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</si>
  <si>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</si>
  <si>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</si>
  <si>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</si>
  <si>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</si>
  <si>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</si>
  <si>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</si>
  <si>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</si>
  <si>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</si>
  <si>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</si>
  <si>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</si>
  <si>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</si>
  <si>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</si>
  <si>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</si>
  <si>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</si>
  <si>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</si>
  <si>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</si>
  <si>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</si>
  <si>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</si>
  <si>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</si>
  <si>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</si>
  <si>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</si>
  <si>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</si>
  <si>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</si>
  <si>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</si>
  <si>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</si>
  <si>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</si>
  <si>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</si>
  <si>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</si>
  <si>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</si>
  <si>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</si>
  <si>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</si>
  <si>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</si>
  <si>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</si>
  <si>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</si>
  <si>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</si>
  <si>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</si>
  <si>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</si>
  <si>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</si>
  <si>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</si>
  <si>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</si>
  <si>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</si>
  <si>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</si>
  <si>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</si>
  <si>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</si>
  <si>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</si>
  <si>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</si>
  <si>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</si>
  <si>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</si>
  <si>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</si>
  <si>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</si>
  <si>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</si>
  <si>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</si>
  <si>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</si>
  <si>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</si>
  <si>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</si>
  <si>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</si>
  <si>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</si>
  <si>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</si>
  <si>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</si>
  <si>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</si>
  <si>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</si>
  <si>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</si>
  <si>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</si>
  <si>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</si>
  <si>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</si>
  <si>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</si>
  <si>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</si>
  <si>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</si>
  <si>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</si>
  <si>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</si>
  <si>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</si>
  <si>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</si>
  <si>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</si>
  <si>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</si>
  <si>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</si>
  <si>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</si>
  <si>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</si>
  <si>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</si>
  <si>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</si>
  <si>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</si>
  <si>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</si>
  <si>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</si>
  <si>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</si>
  <si>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</si>
  <si>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</si>
  <si>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</si>
  <si>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</si>
  <si>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</si>
  <si>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</si>
  <si>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</si>
  <si>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</si>
  <si>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</si>
  <si>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</si>
  <si>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</si>
  <si>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</si>
  <si>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</si>
  <si>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</si>
  <si>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</si>
  <si>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</si>
  <si>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</si>
  <si>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</si>
  <si>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</si>
  <si>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</si>
  <si>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</si>
  <si>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</si>
  <si>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</si>
  <si>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</si>
  <si>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</si>
  <si>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</si>
  <si>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</si>
  <si>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</si>
  <si>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</si>
  <si>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</si>
  <si>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</si>
  <si>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</si>
  <si>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</si>
  <si>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</si>
  <si>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</si>
  <si>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</si>
  <si>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</si>
  <si>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</si>
  <si>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</si>
  <si>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</si>
  <si>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</si>
  <si>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</si>
  <si>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</si>
  <si>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</si>
  <si>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</si>
  <si>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</si>
  <si>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</si>
  <si>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</si>
  <si>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</si>
  <si>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</si>
  <si>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</si>
  <si>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</si>
  <si>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</si>
  <si>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</si>
  <si>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</si>
  <si>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</si>
  <si>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</si>
  <si>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</si>
  <si>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</si>
  <si>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</si>
  <si>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</si>
  <si>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</si>
  <si>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</si>
  <si>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</si>
  <si>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</si>
  <si>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</si>
  <si>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</si>
  <si>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</si>
  <si>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</si>
  <si>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</si>
  <si>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</si>
  <si>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</si>
  <si>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</si>
  <si>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</si>
  <si>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</si>
  <si>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</si>
  <si>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</si>
  <si>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</si>
  <si>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</si>
  <si>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</si>
  <si>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</si>
  <si>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</si>
  <si>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</si>
  <si>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</si>
  <si>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</si>
  <si>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</si>
  <si>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</si>
  <si>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</si>
  <si>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</si>
  <si>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</si>
  <si>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</si>
  <si>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</si>
  <si>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</si>
  <si>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</si>
  <si>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</si>
  <si>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</si>
  <si>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</si>
  <si>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</si>
  <si>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</si>
  <si>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</si>
  <si>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</si>
  <si>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</si>
  <si>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</si>
  <si>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</si>
  <si>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</si>
  <si>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</si>
  <si>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</si>
  <si>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</si>
  <si>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</si>
  <si>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</si>
  <si>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</si>
  <si>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</si>
  <si>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</si>
  <si>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</si>
  <si>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</si>
  <si>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</si>
  <si>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</si>
  <si>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</si>
  <si>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</si>
  <si>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</si>
  <si>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</si>
  <si>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</si>
  <si>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</si>
  <si>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</si>
  <si>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</si>
  <si>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</si>
  <si>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</si>
  <si>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</si>
  <si>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</si>
  <si>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</si>
  <si>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</si>
  <si>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</si>
  <si>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</si>
  <si>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</si>
  <si>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</si>
  <si>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</si>
  <si>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</si>
  <si>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</si>
  <si>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</si>
  <si>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</si>
  <si>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</si>
  <si>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</si>
  <si>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</si>
  <si>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</si>
  <si>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</si>
  <si>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</si>
  <si>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</si>
  <si>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</si>
  <si>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</si>
  <si>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</si>
  <si>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</si>
  <si>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</si>
  <si>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</si>
  <si>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</si>
  <si>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</si>
  <si>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</si>
  <si>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</si>
  <si>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</si>
  <si>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</si>
  <si>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</si>
  <si>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</si>
  <si>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</si>
  <si>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</si>
  <si>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</si>
  <si>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</si>
  <si>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</si>
  <si>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</si>
  <si>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</si>
  <si>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</si>
  <si>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</si>
  <si>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</si>
  <si>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</si>
  <si>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</si>
  <si>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</si>
  <si>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</si>
  <si>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</si>
  <si>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</si>
  <si>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</si>
  <si>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</si>
  <si>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</si>
  <si>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</si>
  <si>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</si>
  <si>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</si>
  <si>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</si>
  <si>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</si>
  <si>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</si>
  <si>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</si>
  <si>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</si>
  <si>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</si>
  <si>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</si>
  <si>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</si>
  <si>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</si>
  <si>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</si>
  <si>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</si>
  <si>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</si>
  <si>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</si>
  <si>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</si>
  <si>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</si>
  <si>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</si>
  <si>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</si>
  <si>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</si>
  <si>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</si>
  <si>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</si>
  <si>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</si>
  <si>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</si>
  <si>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</si>
  <si>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</si>
  <si>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</si>
  <si>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</si>
  <si>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</si>
  <si>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</si>
  <si>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</si>
  <si>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</si>
  <si>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</si>
  <si>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</si>
  <si>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</si>
  <si>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</si>
  <si>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</si>
  <si>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</si>
  <si>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</si>
  <si>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</si>
  <si>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</si>
  <si>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</si>
  <si>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</si>
  <si>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</si>
  <si>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</si>
  <si>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</si>
  <si>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</si>
  <si>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</si>
  <si>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</si>
  <si>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</si>
  <si>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</si>
  <si>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</si>
  <si>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</si>
  <si>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</si>
  <si>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</si>
  <si>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</si>
  <si>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</si>
  <si>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</si>
  <si>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</si>
  <si>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</si>
  <si>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</si>
  <si>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</si>
  <si>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</si>
  <si>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</si>
  <si>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</si>
  <si>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</si>
  <si>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</si>
  <si>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</si>
  <si>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</si>
  <si>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</si>
  <si>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</si>
  <si>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</si>
  <si>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</si>
  <si>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</si>
  <si>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</si>
  <si>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</si>
  <si>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</si>
  <si>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</si>
  <si>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</si>
  <si>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</si>
  <si>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</si>
  <si>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</si>
  <si>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</si>
  <si>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</si>
  <si>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</si>
  <si>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</si>
  <si>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</si>
  <si>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</si>
  <si>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</si>
  <si>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</si>
  <si>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</si>
  <si>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</si>
  <si>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</si>
  <si>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</si>
  <si>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</si>
  <si>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</si>
  <si>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</si>
  <si>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</si>
  <si>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</si>
  <si>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</si>
  <si>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</si>
  <si>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</si>
  <si>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</si>
  <si>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</si>
  <si>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</si>
  <si>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</si>
  <si>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</si>
  <si>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</si>
  <si>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</si>
  <si>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</si>
  <si>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</si>
  <si>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</si>
  <si>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</si>
  <si>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</si>
  <si>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</si>
  <si>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</si>
  <si>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</si>
  <si>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</si>
  <si>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</si>
  <si>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</si>
  <si>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</si>
  <si>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</si>
  <si>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</si>
  <si>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</si>
  <si>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</si>
  <si>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</si>
  <si>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</si>
  <si>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</si>
  <si>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</si>
  <si>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</si>
  <si>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</si>
  <si>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</si>
  <si>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</si>
  <si>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</si>
  <si>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</si>
  <si>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</si>
  <si>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</si>
  <si>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</si>
  <si>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</si>
  <si>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</si>
  <si>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</si>
  <si>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</si>
  <si>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</si>
  <si>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</si>
  <si>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</si>
  <si>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</si>
  <si>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</si>
  <si>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</si>
  <si>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</si>
  <si>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</si>
  <si>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</si>
  <si>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</si>
  <si>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</si>
  <si>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</si>
  <si>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</si>
  <si>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</si>
  <si>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</si>
  <si>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</si>
  <si>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</si>
  <si>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</si>
  <si>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</si>
  <si>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</si>
  <si>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</si>
  <si>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</si>
  <si>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</si>
  <si>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</si>
  <si>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</si>
  <si>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</si>
  <si>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</si>
  <si>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</si>
  <si>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</si>
  <si>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</si>
  <si>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</si>
  <si>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</si>
  <si>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</si>
  <si>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</si>
  <si>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</si>
  <si>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</si>
  <si>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</si>
  <si>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</si>
  <si>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</si>
  <si>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</si>
  <si>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</si>
  <si>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</si>
  <si>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</si>
  <si>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</si>
  <si>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</si>
  <si>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</si>
  <si>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</si>
  <si>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</si>
  <si>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</si>
  <si>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</si>
  <si>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</si>
  <si>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</si>
  <si>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</si>
  <si>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</si>
  <si>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</si>
  <si>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</si>
  <si>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</si>
  <si>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</si>
  <si>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</si>
  <si>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</si>
  <si>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</si>
  <si>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</si>
  <si>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</si>
  <si>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</si>
  <si>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</si>
  <si>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</si>
  <si>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</si>
  <si>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</si>
  <si>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</si>
  <si>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</si>
  <si>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</si>
  <si>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</si>
  <si>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</si>
  <si>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</si>
  <si>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</si>
  <si>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</si>
  <si>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</si>
  <si>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</si>
  <si>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</si>
  <si>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</si>
  <si>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</si>
  <si>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</si>
  <si>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</si>
  <si>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</si>
  <si>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</si>
  <si>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</si>
  <si>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</si>
  <si>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</si>
  <si>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</si>
  <si>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</si>
  <si>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</si>
  <si>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</si>
  <si>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</si>
  <si>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</si>
  <si>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</si>
  <si>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</si>
  <si>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</si>
  <si>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</si>
  <si>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</si>
  <si>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</si>
  <si>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</si>
  <si>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</si>
  <si>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</si>
  <si>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</si>
  <si>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</si>
  <si>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</si>
  <si>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</si>
  <si>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</si>
  <si>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</si>
  <si>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</si>
  <si>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</si>
  <si>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</si>
  <si>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</si>
  <si>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</si>
  <si>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</si>
  <si>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</si>
  <si>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</si>
  <si>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</si>
  <si>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</si>
  <si>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</si>
  <si>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</si>
  <si>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</si>
  <si>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</si>
  <si>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</si>
  <si>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</si>
  <si>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</si>
  <si>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</si>
  <si>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</si>
  <si>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</si>
  <si>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</si>
  <si>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</si>
  <si>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</si>
  <si>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</si>
  <si>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</si>
  <si>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</si>
  <si>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</si>
  <si>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</si>
  <si>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</si>
  <si>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</si>
  <si>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</si>
  <si>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</si>
  <si>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</si>
  <si>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</si>
  <si>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</si>
  <si>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</si>
  <si>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</si>
  <si>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</si>
  <si>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</si>
  <si>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</si>
  <si>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</si>
  <si>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</si>
  <si>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</si>
  <si>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</si>
  <si>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</si>
  <si>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</si>
  <si>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</si>
  <si>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</si>
  <si>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</si>
  <si>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</si>
  <si>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</si>
  <si>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</si>
  <si>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</si>
  <si>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</si>
  <si>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</si>
  <si>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</si>
  <si>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</si>
  <si>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</si>
  <si>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</si>
  <si>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</si>
  <si>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</si>
  <si>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</si>
  <si>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</si>
  <si>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</si>
  <si>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</si>
  <si>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</si>
  <si>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</si>
  <si>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</si>
  <si>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</si>
  <si>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</si>
  <si>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</si>
  <si>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</si>
  <si>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</si>
  <si>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</si>
  <si>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</si>
  <si>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</si>
  <si>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</si>
  <si>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</si>
  <si>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</si>
  <si>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</si>
  <si>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</si>
  <si>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</si>
  <si>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</si>
  <si>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</si>
  <si>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</si>
  <si>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</si>
  <si>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</si>
  <si>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</si>
  <si>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</si>
  <si>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</si>
  <si>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</si>
  <si>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</si>
  <si>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</si>
  <si>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</si>
  <si>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</si>
  <si>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</si>
  <si>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</si>
  <si>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</si>
  <si>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</si>
  <si>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</si>
  <si>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</si>
  <si>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</si>
  <si>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</si>
  <si>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</si>
  <si>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</si>
  <si>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</si>
  <si>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</si>
  <si>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</si>
  <si>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</si>
  <si>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</si>
  <si>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</si>
  <si>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</si>
  <si>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</si>
  <si>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</si>
  <si>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</si>
  <si>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</si>
  <si>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</si>
  <si>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</si>
  <si>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</si>
  <si>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</si>
  <si>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</si>
  <si>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</si>
  <si>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</si>
  <si>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</si>
  <si>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</si>
  <si>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</si>
  <si>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</si>
  <si>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</si>
  <si>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</si>
  <si>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</si>
  <si>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</si>
  <si>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</si>
  <si>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</si>
  <si>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</si>
  <si>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</si>
  <si>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</si>
  <si>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</si>
  <si>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</si>
  <si>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</si>
  <si>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</si>
  <si>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</si>
  <si>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</si>
  <si>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</si>
  <si>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</si>
  <si>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</si>
  <si>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</si>
  <si>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</si>
  <si>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</si>
  <si>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</si>
  <si>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</si>
  <si>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</si>
  <si>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</si>
  <si>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</si>
  <si>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</si>
  <si>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</si>
  <si>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</si>
  <si>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</si>
  <si>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</si>
  <si>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</si>
  <si>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</si>
  <si>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</si>
  <si>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</si>
  <si>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</si>
  <si>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</si>
  <si>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</si>
  <si>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</si>
  <si>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</si>
  <si>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</si>
  <si>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</si>
  <si>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</si>
  <si>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</si>
  <si>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</si>
  <si>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</si>
  <si>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</si>
  <si>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</si>
  <si>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</si>
  <si>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</si>
  <si>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</si>
  <si>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</si>
  <si>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</si>
  <si>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</si>
  <si>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</si>
  <si>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</si>
  <si>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</si>
  <si>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</si>
  <si>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</si>
  <si>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</si>
  <si>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</si>
  <si>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</si>
  <si>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</si>
  <si>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</si>
  <si>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</si>
  <si>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</si>
  <si>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</si>
  <si>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</si>
  <si>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</si>
  <si>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</si>
  <si>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</si>
  <si>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</si>
  <si>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</si>
  <si>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</si>
  <si>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</si>
  <si>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</si>
  <si>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</si>
  <si>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</si>
  <si>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</si>
  <si>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</si>
  <si>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</si>
  <si>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</si>
  <si>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</si>
  <si>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</si>
  <si>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</si>
  <si>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</si>
  <si>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</si>
  <si>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</si>
  <si>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</si>
  <si>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</si>
  <si>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</si>
  <si>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</si>
  <si>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</si>
  <si>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</si>
  <si>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</si>
  <si>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</si>
  <si>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</si>
  <si>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</si>
  <si>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</si>
  <si>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</si>
  <si>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</si>
  <si>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</si>
  <si>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</si>
  <si>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</si>
  <si>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</si>
  <si>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</si>
  <si>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</si>
  <si>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</si>
  <si>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</si>
  <si>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</si>
  <si>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</si>
  <si>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</si>
  <si>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</si>
  <si>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</si>
  <si>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</si>
  <si>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</si>
  <si>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</si>
  <si>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</si>
  <si>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</si>
  <si>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</si>
  <si>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</si>
  <si>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</si>
  <si>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</si>
  <si>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</si>
  <si>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</si>
  <si>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</si>
  <si>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</si>
  <si>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</si>
  <si>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</si>
  <si>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</si>
  <si>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</si>
  <si>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</si>
  <si>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</si>
  <si>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</si>
  <si>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</si>
  <si>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</si>
  <si>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</si>
  <si>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</si>
  <si>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</si>
  <si>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</si>
  <si>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</si>
  <si>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</si>
  <si>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</si>
  <si>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</si>
  <si>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</si>
  <si>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</si>
  <si>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</si>
  <si>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</si>
  <si>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</si>
  <si>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</si>
  <si>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</si>
  <si>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</si>
  <si>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</si>
  <si>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</si>
  <si>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</si>
  <si>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</si>
  <si>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</si>
  <si>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</si>
  <si>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</si>
  <si>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</si>
  <si>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</si>
  <si>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</si>
  <si>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</si>
  <si>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</si>
  <si>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</si>
  <si>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</si>
  <si>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</si>
  <si>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</si>
  <si>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</si>
  <si>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</si>
  <si>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</si>
  <si>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</si>
  <si>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</si>
  <si>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</si>
  <si>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</si>
  <si>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</si>
  <si>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</si>
  <si>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</si>
  <si>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</si>
  <si>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</si>
  <si>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</si>
  <si>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</si>
  <si>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</si>
  <si>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</si>
  <si>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</si>
  <si>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</si>
  <si>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</si>
  <si>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</si>
  <si>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</si>
  <si>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</si>
  <si>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</si>
  <si>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</si>
  <si>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</si>
  <si>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</si>
  <si>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</si>
  <si>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</si>
  <si>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</si>
  <si>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</si>
  <si>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</si>
  <si>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</si>
  <si>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</si>
  <si>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</si>
  <si>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</si>
  <si>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</si>
  <si>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</si>
  <si>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</si>
  <si>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</si>
  <si>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</si>
  <si>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</si>
  <si>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</si>
  <si>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</si>
  <si>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</si>
  <si>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</si>
  <si>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</si>
  <si>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</si>
  <si>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</si>
  <si>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</si>
  <si>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</si>
  <si>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</si>
  <si>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</si>
  <si>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</si>
  <si>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</si>
  <si>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</si>
  <si>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</si>
  <si>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</si>
  <si>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</si>
  <si>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</si>
  <si>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</si>
  <si>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</si>
  <si>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</si>
  <si>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</si>
  <si>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</si>
  <si>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</si>
  <si>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</si>
  <si>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</si>
  <si>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</si>
  <si>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</si>
  <si>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</si>
  <si>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</si>
  <si>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</si>
  <si>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</si>
  <si>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</si>
  <si>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</si>
  <si>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</si>
  <si>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</si>
  <si>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</si>
  <si>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</si>
  <si>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</si>
  <si>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</si>
  <si>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</si>
  <si>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</si>
  <si>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</si>
  <si>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</si>
  <si>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</si>
  <si>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</si>
  <si>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</si>
  <si>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</si>
  <si>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</si>
  <si>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</si>
  <si>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</si>
  <si>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</si>
  <si>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</si>
  <si>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</si>
  <si>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</si>
  <si>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</si>
  <si>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</si>
  <si>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</si>
  <si>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</si>
  <si>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</si>
  <si>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</si>
  <si>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</si>
  <si>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</si>
  <si>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</si>
  <si>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</si>
  <si>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</si>
  <si>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</si>
  <si>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</si>
  <si>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</si>
  <si>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</si>
  <si>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</si>
  <si>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</si>
  <si>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</si>
  <si>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</si>
  <si>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</si>
  <si>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</si>
  <si>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</si>
  <si>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</si>
  <si>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</si>
  <si>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</si>
  <si>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</si>
  <si>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</si>
  <si>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</si>
  <si>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</si>
  <si>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</si>
  <si>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</si>
  <si>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</si>
  <si>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</si>
  <si>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</si>
  <si>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</si>
  <si>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</si>
  <si>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</si>
  <si>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</si>
  <si>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</si>
  <si>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</si>
  <si>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</si>
  <si>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</si>
  <si>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</si>
  <si>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</si>
  <si>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</si>
  <si>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</si>
  <si>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</si>
  <si>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</si>
  <si>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</si>
  <si>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</si>
  <si>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</si>
  <si>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</si>
  <si>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</si>
  <si>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</si>
  <si>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</si>
  <si>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</si>
  <si>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</si>
  <si>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</si>
  <si>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</si>
  <si>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</si>
  <si>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</si>
  <si>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</si>
  <si>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</si>
  <si>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</si>
  <si>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</si>
  <si>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</si>
  <si>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</si>
  <si>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</si>
  <si>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</si>
  <si>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</si>
  <si>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</si>
  <si>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</si>
  <si>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</si>
  <si>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</si>
  <si>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</si>
  <si>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</si>
  <si>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</si>
  <si>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</si>
  <si>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</si>
  <si>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</si>
  <si>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</si>
  <si>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</si>
  <si>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</si>
  <si>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</si>
  <si>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</si>
  <si>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</si>
  <si>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</si>
  <si>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</si>
  <si>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</si>
  <si>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</si>
  <si>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</si>
  <si>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</si>
  <si>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</si>
  <si>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</si>
  <si>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</si>
  <si>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</si>
  <si>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</si>
  <si>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</si>
  <si>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</si>
  <si>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</si>
  <si>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</si>
  <si>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</si>
  <si>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</si>
  <si>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</si>
  <si>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</si>
  <si>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</si>
  <si>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</si>
  <si>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</si>
  <si>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</si>
  <si>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</si>
  <si>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</si>
  <si>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</si>
  <si>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</si>
  <si>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</si>
  <si>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</si>
  <si>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</si>
  <si>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</si>
  <si>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</si>
  <si>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</si>
  <si>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</si>
  <si>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</si>
  <si>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</si>
  <si>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</si>
  <si>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</si>
  <si>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</si>
  <si>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</si>
  <si>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</si>
  <si>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</si>
  <si>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</si>
  <si>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</si>
  <si>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</si>
  <si>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</si>
  <si>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</si>
  <si>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</si>
  <si>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</si>
  <si>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</si>
  <si>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</si>
  <si>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</si>
  <si>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</si>
  <si>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</si>
  <si>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</si>
  <si>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</si>
  <si>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</si>
  <si>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</si>
  <si>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</si>
  <si>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</si>
  <si>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</si>
  <si>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</si>
  <si>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</si>
  <si>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</si>
  <si>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</si>
  <si>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</si>
  <si>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</si>
  <si>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</si>
  <si>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</si>
  <si>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</si>
  <si>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</si>
  <si>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</si>
  <si>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</si>
  <si>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</si>
  <si>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</si>
  <si>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</si>
  <si>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</si>
  <si>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</si>
  <si>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</si>
  <si>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</si>
  <si>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</si>
  <si>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</si>
  <si>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</si>
  <si>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</si>
  <si>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</si>
  <si>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</si>
  <si>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</si>
  <si>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</si>
  <si>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</si>
  <si>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</si>
  <si>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</si>
  <si>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</si>
  <si>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</si>
  <si>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</si>
  <si>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</si>
  <si>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</si>
  <si>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</si>
  <si>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</si>
  <si>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</si>
  <si>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</si>
  <si>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</si>
  <si>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</si>
  <si>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</si>
  <si>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</si>
  <si>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</si>
  <si>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</si>
  <si>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</si>
  <si>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</si>
  <si>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</si>
  <si>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</si>
  <si>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</si>
  <si>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</si>
  <si>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</si>
  <si>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</si>
  <si>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</si>
  <si>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</si>
  <si>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</si>
  <si>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</si>
  <si>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</si>
  <si>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</si>
  <si>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</si>
  <si>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</si>
  <si>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</si>
  <si>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</si>
  <si>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</si>
  <si>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</si>
  <si>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</si>
  <si>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</si>
  <si>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</si>
  <si>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</si>
  <si>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</si>
  <si>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</si>
  <si>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</si>
  <si>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</si>
  <si>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</si>
  <si>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</si>
  <si>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</si>
  <si>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</si>
  <si>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</si>
  <si>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</si>
  <si>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</si>
  <si>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</si>
  <si>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</si>
  <si>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</si>
  <si>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</si>
  <si>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</si>
  <si>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</si>
  <si>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</si>
  <si>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</si>
  <si>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</si>
  <si>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</si>
  <si>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</si>
  <si>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</si>
  <si>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</si>
  <si>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</si>
  <si>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</si>
  <si>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</si>
  <si>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</si>
  <si>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</si>
  <si>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</si>
  <si>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</si>
  <si>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</si>
  <si>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</si>
  <si>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</si>
  <si>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</si>
  <si>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</si>
  <si>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</si>
  <si>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</si>
  <si>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</si>
  <si>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</si>
  <si>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</si>
  <si>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</si>
  <si>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</si>
  <si>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</si>
  <si>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</si>
  <si>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</si>
  <si>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</si>
  <si>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</si>
  <si>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</si>
  <si>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</si>
  <si>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</si>
  <si>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</si>
  <si>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</si>
  <si>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</si>
  <si>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</si>
  <si>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</si>
  <si>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</si>
  <si>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</si>
  <si>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</si>
  <si>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</si>
  <si>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</si>
  <si>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</si>
  <si>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</si>
  <si>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</si>
  <si>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</si>
  <si>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</si>
  <si>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</si>
  <si>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</si>
  <si>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</si>
  <si>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</si>
  <si>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</si>
  <si>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</si>
  <si>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</si>
  <si>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</si>
  <si>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</si>
  <si>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</si>
  <si>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</si>
  <si>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</si>
  <si>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</si>
  <si>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</si>
  <si>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</si>
  <si>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</si>
  <si>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</si>
  <si>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</si>
  <si>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</si>
  <si>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</si>
  <si>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</si>
  <si>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</si>
  <si>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</si>
  <si>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</si>
  <si>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</si>
  <si>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</si>
  <si>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</si>
  <si>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</si>
  <si>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</si>
  <si>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</si>
  <si>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</si>
  <si>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</si>
  <si>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</si>
  <si>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</si>
  <si>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</si>
  <si>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</si>
  <si>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</si>
  <si>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</si>
  <si>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</si>
  <si>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</si>
  <si>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</si>
  <si>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</si>
  <si>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</si>
  <si>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</si>
  <si>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</si>
  <si>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</si>
  <si>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</si>
  <si>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</si>
  <si>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</si>
  <si>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</si>
  <si>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</si>
  <si>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</si>
  <si>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</si>
  <si>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</si>
  <si>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</si>
  <si>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</si>
  <si>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</si>
  <si>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</si>
  <si>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</si>
  <si>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</si>
  <si>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</si>
  <si>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</si>
  <si>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</si>
  <si>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</si>
  <si>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</si>
  <si>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</si>
  <si>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</si>
  <si>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</si>
  <si>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</si>
  <si>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</si>
  <si>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</si>
  <si>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</si>
  <si>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</si>
  <si>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</si>
  <si>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</si>
  <si>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</si>
  <si>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</si>
  <si>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</si>
  <si>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</si>
  <si>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</si>
  <si>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</si>
  <si>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</si>
  <si>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</si>
  <si>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</si>
  <si>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</si>
  <si>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</si>
  <si>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</si>
  <si>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</si>
  <si>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</si>
  <si>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</si>
  <si>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</si>
  <si>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</si>
  <si>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</si>
  <si>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</si>
  <si>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</si>
  <si>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</si>
  <si>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</si>
  <si>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</si>
  <si>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</si>
  <si>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</si>
  <si>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</si>
  <si>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</si>
  <si>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</si>
  <si>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</si>
  <si>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</si>
  <si>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</si>
  <si>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</si>
  <si>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</si>
  <si>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</si>
  <si>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</si>
  <si>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</si>
  <si>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</si>
  <si>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</si>
  <si>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</si>
  <si>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</si>
  <si>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</si>
  <si>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</si>
  <si>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</si>
  <si>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</si>
  <si>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</si>
  <si>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</si>
  <si>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</si>
  <si>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</si>
  <si>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</si>
  <si>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</si>
  <si>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</si>
  <si>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</si>
  <si>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</si>
  <si>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</si>
  <si>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</si>
  <si>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</si>
  <si>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</si>
  <si>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</si>
  <si>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</si>
  <si>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</si>
  <si>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</si>
  <si>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</si>
  <si>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</si>
  <si>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</si>
  <si>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</si>
  <si>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</si>
  <si>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</si>
  <si>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</si>
  <si>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</si>
  <si>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</si>
  <si>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</si>
  <si>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</si>
  <si>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</si>
  <si>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</si>
  <si>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</si>
  <si>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</si>
  <si>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</si>
  <si>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</si>
  <si>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</si>
  <si>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</si>
  <si>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</si>
  <si>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</si>
  <si>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</si>
  <si>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</si>
  <si>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</si>
  <si>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</si>
  <si>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</si>
  <si>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</si>
  <si>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</si>
  <si>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</si>
  <si>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</si>
  <si>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</si>
  <si>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</si>
  <si>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</si>
  <si>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</si>
  <si>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</si>
  <si>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</si>
  <si>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</si>
  <si>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</si>
  <si>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</si>
  <si>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</si>
  <si>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</si>
  <si>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</si>
  <si>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</si>
  <si>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</si>
  <si>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</si>
  <si>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</si>
  <si>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</si>
  <si>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</si>
  <si>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</si>
  <si>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</si>
  <si>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</si>
  <si>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</si>
  <si>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</si>
  <si>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</si>
  <si>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</si>
  <si>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</si>
  <si>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</si>
  <si>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</si>
  <si>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</si>
  <si>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</si>
  <si>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</si>
  <si>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</si>
  <si>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</si>
  <si>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</si>
  <si>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</si>
  <si>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</si>
  <si>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</si>
  <si>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</si>
  <si>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</si>
  <si>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</si>
  <si>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</si>
  <si>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</si>
  <si>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</si>
  <si>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</si>
  <si>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</si>
  <si>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</si>
  <si>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</si>
  <si>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</si>
  <si>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</si>
  <si>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</si>
  <si>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</si>
  <si>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</si>
  <si>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</si>
  <si>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</si>
  <si>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</si>
  <si>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</si>
  <si>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</si>
  <si>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</si>
  <si>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</si>
  <si>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</si>
  <si>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</si>
  <si>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</si>
  <si>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</si>
  <si>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</si>
  <si>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</si>
  <si>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</si>
  <si>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</si>
  <si>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</si>
  <si>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</si>
  <si>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</si>
  <si>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</si>
  <si>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</si>
  <si>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</si>
  <si>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</si>
  <si>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</si>
  <si>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</si>
  <si>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</si>
  <si>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</si>
  <si>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</si>
  <si>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</si>
  <si>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</si>
  <si>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</si>
  <si>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</si>
  <si>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</si>
  <si>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</si>
  <si>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</si>
  <si>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</si>
  <si>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</si>
  <si>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</si>
  <si>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</si>
  <si>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</si>
  <si>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</si>
  <si>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</si>
  <si>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</si>
  <si>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</si>
  <si>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</si>
  <si>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</si>
  <si>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</si>
  <si>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</si>
  <si>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</si>
  <si>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</si>
  <si>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</si>
  <si>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</si>
  <si>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</si>
  <si>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</si>
  <si>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</si>
  <si>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</si>
  <si>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</si>
  <si>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</si>
  <si>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</si>
  <si>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</si>
  <si>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</si>
  <si>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</si>
  <si>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</si>
  <si>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</si>
  <si>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</si>
  <si>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</si>
  <si>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</si>
  <si>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</si>
  <si>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</si>
  <si>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</si>
  <si>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</si>
  <si>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</si>
  <si>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</si>
  <si>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</si>
  <si>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</si>
  <si>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</si>
  <si>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</si>
  <si>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</si>
  <si>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</si>
  <si>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</si>
  <si>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</si>
  <si>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</si>
  <si>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</si>
  <si>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</si>
  <si>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</si>
  <si>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</si>
  <si>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</si>
  <si>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</si>
  <si>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</si>
  <si>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</si>
  <si>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</si>
  <si>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</si>
  <si>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</si>
  <si>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</si>
  <si>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</si>
  <si>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</si>
  <si>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</si>
  <si>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</si>
  <si>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</si>
  <si>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</si>
  <si>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</si>
  <si>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</si>
  <si>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</si>
  <si>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</si>
  <si>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</si>
  <si>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</si>
  <si>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</si>
  <si>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</si>
  <si>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</si>
  <si>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</si>
  <si>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</si>
  <si>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</si>
  <si>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</si>
  <si>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</si>
  <si>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</si>
  <si>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</si>
  <si>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</si>
  <si>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</si>
  <si>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</si>
  <si>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</si>
  <si>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</si>
  <si>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</si>
  <si>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</si>
  <si>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</si>
  <si>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</si>
  <si>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</si>
  <si>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</si>
  <si>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</si>
  <si>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</si>
  <si>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</si>
  <si>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</si>
  <si>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</si>
  <si>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</si>
  <si>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</si>
  <si>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</si>
  <si>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</si>
  <si>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</si>
  <si>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</si>
  <si>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</si>
  <si>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</si>
  <si>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</si>
  <si>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</si>
  <si>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</si>
  <si>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</si>
  <si>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</si>
  <si>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</si>
  <si>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</si>
  <si>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</si>
  <si>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</si>
  <si>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</si>
  <si>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</si>
  <si>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</si>
  <si>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</si>
  <si>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</si>
  <si>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</si>
  <si>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</si>
  <si>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</si>
  <si>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</si>
  <si>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</si>
  <si>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</si>
  <si>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</si>
  <si>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</si>
  <si>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</si>
  <si>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</si>
  <si>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</si>
  <si>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</si>
  <si>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</si>
  <si>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</si>
  <si>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</si>
  <si>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</si>
  <si>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</si>
  <si>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</si>
  <si>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</si>
  <si>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</si>
  <si>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</si>
  <si>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</si>
  <si>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</si>
  <si>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</si>
  <si>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</si>
  <si>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</si>
  <si>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</si>
  <si>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</si>
  <si>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</si>
  <si>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</si>
  <si>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</si>
  <si>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</si>
  <si>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</si>
  <si>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</si>
  <si>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</si>
  <si>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</si>
  <si>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</si>
  <si>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</si>
  <si>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</si>
  <si>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</si>
  <si>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</si>
  <si>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</si>
  <si>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</si>
  <si>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</si>
  <si>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</si>
  <si>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</si>
  <si>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</si>
  <si>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</si>
  <si>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</si>
  <si>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</si>
  <si>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</si>
  <si>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</si>
  <si>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</si>
  <si>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</si>
  <si>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</si>
  <si>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</si>
  <si>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</si>
  <si>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</si>
  <si>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</si>
  <si>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</si>
  <si>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</si>
  <si>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</si>
  <si>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</si>
  <si>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</si>
  <si>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</si>
  <si>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</si>
  <si>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</si>
  <si>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</si>
  <si>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</si>
  <si>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</si>
  <si>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</si>
  <si>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</si>
  <si>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</si>
  <si>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</si>
  <si>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</si>
  <si>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</si>
  <si>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</si>
  <si>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</si>
  <si>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</si>
  <si>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</si>
  <si>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</si>
  <si>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</si>
  <si>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</si>
  <si>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</si>
  <si>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</si>
  <si>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</si>
  <si>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</si>
  <si>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</si>
  <si>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</si>
  <si>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</si>
  <si>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</si>
  <si>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</si>
  <si>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</si>
  <si>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</si>
  <si>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</si>
  <si>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</si>
  <si>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</si>
  <si>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</si>
  <si>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</si>
  <si>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</si>
  <si>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</si>
  <si>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</si>
  <si>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</si>
  <si>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</si>
  <si>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</si>
  <si>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</si>
  <si>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</si>
  <si>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</si>
  <si>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</si>
  <si>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</si>
  <si>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</si>
  <si>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</si>
  <si>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</si>
  <si>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</si>
  <si>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</si>
  <si>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</si>
  <si>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</si>
  <si>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</si>
  <si>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</si>
  <si>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</si>
  <si>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</si>
  <si>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</si>
  <si>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</si>
  <si>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</si>
  <si>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</si>
  <si>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</si>
  <si>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</si>
  <si>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</si>
  <si>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</si>
  <si>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</si>
  <si>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</si>
  <si>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</si>
  <si>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</si>
  <si>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</si>
  <si>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</si>
  <si>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</si>
  <si>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</si>
  <si>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</si>
  <si>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</si>
  <si>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</si>
  <si>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</si>
  <si>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</si>
  <si>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</si>
  <si>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</si>
  <si>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</si>
  <si>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</si>
  <si>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</si>
  <si>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</si>
  <si>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</si>
  <si>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</si>
  <si>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</si>
  <si>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</si>
  <si>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</si>
  <si>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</si>
  <si>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</si>
  <si>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</si>
  <si>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</si>
  <si>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</si>
  <si>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</si>
  <si>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</si>
  <si>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</si>
  <si>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</si>
  <si>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</si>
  <si>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</si>
  <si>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</si>
  <si>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</si>
  <si>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</si>
  <si>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</si>
  <si>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</si>
  <si>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</si>
  <si>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</si>
  <si>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</si>
  <si>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</si>
  <si>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</si>
  <si>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</si>
  <si>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</si>
  <si>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</si>
  <si>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</si>
  <si>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</si>
  <si>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</si>
  <si>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</si>
  <si>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</si>
  <si>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</si>
  <si>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</si>
  <si>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</si>
  <si>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</si>
  <si>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</si>
  <si>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</si>
  <si>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</si>
  <si>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</si>
  <si>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</si>
  <si>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</si>
  <si>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</si>
  <si>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</si>
  <si>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</si>
  <si>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</si>
  <si>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</si>
  <si>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</si>
  <si>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</si>
  <si>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</si>
  <si>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</si>
  <si>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</si>
  <si>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</si>
  <si>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</si>
  <si>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</si>
  <si>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</si>
  <si>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</si>
  <si>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</si>
  <si>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</si>
  <si>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</si>
  <si>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</si>
  <si>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</si>
  <si>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</si>
  <si>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</si>
  <si>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</si>
  <si>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</si>
  <si>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</si>
  <si>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</si>
  <si>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</si>
  <si>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</si>
  <si>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</si>
  <si>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</si>
  <si>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</si>
  <si>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</si>
  <si>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</si>
  <si>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</si>
  <si>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</si>
  <si>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</si>
  <si>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</si>
  <si>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</si>
  <si>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</si>
  <si>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</si>
  <si>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</si>
  <si>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</si>
  <si>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</si>
  <si>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</si>
  <si>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</si>
  <si>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</si>
  <si>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</si>
  <si>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</si>
  <si>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</si>
  <si>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</si>
  <si>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</si>
  <si>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</si>
  <si>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</si>
  <si>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</si>
  <si>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</si>
  <si>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</si>
  <si>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</si>
  <si>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</si>
  <si>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</si>
  <si>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</si>
  <si>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</si>
  <si>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</si>
  <si>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</si>
  <si>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</si>
  <si>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</si>
  <si>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</si>
  <si>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</si>
  <si>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</si>
  <si>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</si>
  <si>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</si>
  <si>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</si>
  <si>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</si>
  <si>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</si>
  <si>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</si>
  <si>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</si>
  <si>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</si>
  <si>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</si>
  <si>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</si>
  <si>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</si>
  <si>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</si>
  <si>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</si>
  <si>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</si>
  <si>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</si>
  <si>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</si>
  <si>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</si>
  <si>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</si>
  <si>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</si>
  <si>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</si>
  <si>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</si>
  <si>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</si>
  <si>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</si>
  <si>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</si>
  <si>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</si>
  <si>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</si>
  <si>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</si>
  <si>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</si>
  <si>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</si>
  <si>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</si>
  <si>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</si>
  <si>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</si>
  <si>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</si>
  <si>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</si>
  <si>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</si>
  <si>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</si>
  <si>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</si>
  <si>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</si>
  <si>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</si>
  <si>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</si>
  <si>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</si>
  <si>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</si>
  <si>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</si>
  <si>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</si>
  <si>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</si>
  <si>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</si>
  <si>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</si>
  <si>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</si>
  <si>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</si>
  <si>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</si>
  <si>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</si>
  <si>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</si>
  <si>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</si>
  <si>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</si>
  <si>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</si>
  <si>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</si>
  <si>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</si>
  <si>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</si>
  <si>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</si>
  <si>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</si>
  <si>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</si>
  <si>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</si>
  <si>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</si>
  <si>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</si>
  <si>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</si>
  <si>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</si>
  <si>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</si>
  <si>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</si>
  <si>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</si>
  <si>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</si>
  <si>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</si>
  <si>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</si>
  <si>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</si>
  <si>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</si>
  <si>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</si>
  <si>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</si>
  <si>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</si>
  <si>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</si>
  <si>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</si>
  <si>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</si>
  <si>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</si>
  <si>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</si>
  <si>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</si>
  <si>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</si>
  <si>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</si>
  <si>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</si>
  <si>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</si>
  <si>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</si>
  <si>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</si>
  <si>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</si>
  <si>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</si>
  <si>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</si>
  <si>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</si>
  <si>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</si>
  <si>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</si>
  <si>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</si>
  <si>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</si>
  <si>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</si>
  <si>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</si>
  <si>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</si>
  <si>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</si>
  <si>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</si>
  <si>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</si>
  <si>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</si>
  <si>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</si>
  <si>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</si>
  <si>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</si>
  <si>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</si>
  <si>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</si>
  <si>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</si>
  <si>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</si>
  <si>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</si>
  <si>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</si>
  <si>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</si>
  <si>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</si>
  <si>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</si>
  <si>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</si>
  <si>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</si>
  <si>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</si>
  <si>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</si>
  <si>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</si>
  <si>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</si>
  <si>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</si>
  <si>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</si>
  <si>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</si>
  <si>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</si>
  <si>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</si>
  <si>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</si>
  <si>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</si>
  <si>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</si>
  <si>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</si>
  <si>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</si>
  <si>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</si>
  <si>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</si>
  <si>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</si>
  <si>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</si>
  <si>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</si>
  <si>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</si>
  <si>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</si>
  <si>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</si>
  <si>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</si>
  <si>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</si>
  <si>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</si>
  <si>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</si>
  <si>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</si>
  <si>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</si>
  <si>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</si>
  <si>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</si>
  <si>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</si>
  <si>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</si>
  <si>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</si>
  <si>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</si>
  <si>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</si>
  <si>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</si>
  <si>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</si>
  <si>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</si>
  <si>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</si>
  <si>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</si>
  <si>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</si>
  <si>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</si>
  <si>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</si>
  <si>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</si>
  <si>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</si>
  <si>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</si>
  <si>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</si>
  <si>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</si>
  <si>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</si>
  <si>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</si>
  <si>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</si>
  <si>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</si>
  <si>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</si>
  <si>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</si>
  <si>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</si>
  <si>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</si>
  <si>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</si>
  <si>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</si>
  <si>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</si>
  <si>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</si>
  <si>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</si>
  <si>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</si>
  <si>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</si>
  <si>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</si>
  <si>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</si>
  <si>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</si>
  <si>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</si>
  <si>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</si>
  <si>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</si>
  <si>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</si>
  <si>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</si>
  <si>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</si>
  <si>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</si>
  <si>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</si>
  <si>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</si>
  <si>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</si>
  <si>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</si>
  <si>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</si>
  <si>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</si>
  <si>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</si>
  <si>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</si>
  <si>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</si>
  <si>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</si>
  <si>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</si>
  <si>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</si>
  <si>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</si>
  <si>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</si>
  <si>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</si>
  <si>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</si>
  <si>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</si>
  <si>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</si>
  <si>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</si>
  <si>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</si>
  <si>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</si>
  <si>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</si>
  <si>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</si>
  <si>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</si>
  <si>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</si>
  <si>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</si>
  <si>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</si>
  <si>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</si>
  <si>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</si>
  <si>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</si>
  <si>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</si>
  <si>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</si>
  <si>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</si>
  <si>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</si>
  <si>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</si>
  <si>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</si>
  <si>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</si>
  <si>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</si>
  <si>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</si>
  <si>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</si>
  <si>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</si>
  <si>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</si>
  <si>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</si>
  <si>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</si>
  <si>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</si>
  <si>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</si>
  <si>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</si>
  <si>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</si>
  <si>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</si>
  <si>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</si>
  <si>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</si>
  <si>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</si>
  <si>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</si>
  <si>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</si>
  <si>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</si>
  <si>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</si>
  <si>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</si>
  <si>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</si>
  <si>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</si>
  <si>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</si>
  <si>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</si>
  <si>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</si>
  <si>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</si>
  <si>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</si>
  <si>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</si>
  <si>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</si>
  <si>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</si>
  <si>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</si>
  <si>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</si>
  <si>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</si>
  <si>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</si>
  <si>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</si>
  <si>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</si>
  <si>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</si>
  <si>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</si>
  <si>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</si>
  <si>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</si>
  <si>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</si>
  <si>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</si>
  <si>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</si>
  <si>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</si>
  <si>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</si>
  <si>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</si>
  <si>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</si>
  <si>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</si>
  <si>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</si>
  <si>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</si>
  <si>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</si>
  <si>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</si>
  <si>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</si>
  <si>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</si>
  <si>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</si>
  <si>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</si>
  <si>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</si>
  <si>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</si>
  <si>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</si>
  <si>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</si>
  <si>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</si>
  <si>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</si>
  <si>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</si>
  <si>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</si>
  <si>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</si>
  <si>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</si>
  <si>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</si>
  <si>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</si>
  <si>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</si>
  <si>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</si>
  <si>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</si>
  <si>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</si>
  <si>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</si>
  <si>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</si>
  <si>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</si>
  <si>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</si>
  <si>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</si>
  <si>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</si>
  <si>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</si>
  <si>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</si>
  <si>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</si>
  <si>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</si>
  <si>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</si>
  <si>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</si>
  <si>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</si>
  <si>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</si>
  <si>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</si>
  <si>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</si>
  <si>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</si>
  <si>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</si>
  <si>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</si>
  <si>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</si>
  <si>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</si>
  <si>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</si>
  <si>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</si>
  <si>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</si>
  <si>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</si>
  <si>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</si>
  <si>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</si>
  <si>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</si>
  <si>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</si>
  <si>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</si>
  <si>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</si>
  <si>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</si>
  <si>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</si>
  <si>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</si>
  <si>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</si>
  <si>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</si>
  <si>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</si>
  <si>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</si>
  <si>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</si>
  <si>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</si>
  <si>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</si>
  <si>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</si>
  <si>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</si>
  <si>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</si>
  <si>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</si>
  <si>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</si>
  <si>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</si>
  <si>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</si>
  <si>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</si>
  <si>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</si>
  <si>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</si>
  <si>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</si>
  <si>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</si>
  <si>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</si>
  <si>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</si>
  <si>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</si>
  <si>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</si>
  <si>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</si>
  <si>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</si>
  <si>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</si>
  <si>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</si>
  <si>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</si>
  <si>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</si>
  <si>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</si>
  <si>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</si>
  <si>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</si>
  <si>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</si>
  <si>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</si>
  <si>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</si>
  <si>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</si>
  <si>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</si>
  <si>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</si>
  <si>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</si>
  <si>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</si>
  <si>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</si>
  <si>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</si>
  <si>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</si>
  <si>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</si>
  <si>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</si>
  <si>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</si>
  <si>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</si>
  <si>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</si>
  <si>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</si>
  <si>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</si>
  <si>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</si>
  <si>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</si>
  <si>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</si>
  <si>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</si>
  <si>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</si>
  <si>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</si>
  <si>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</si>
  <si>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</si>
  <si>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</si>
  <si>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</si>
  <si>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</si>
  <si>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</si>
  <si>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</si>
  <si>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</si>
  <si>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</si>
  <si>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</si>
  <si>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</si>
  <si>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</si>
  <si>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</si>
  <si>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</si>
  <si>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</si>
  <si>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</si>
  <si>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</si>
  <si>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</si>
  <si>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</si>
  <si>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</si>
  <si>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</si>
  <si>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</si>
  <si>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</si>
  <si>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</si>
  <si>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</si>
  <si>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</si>
  <si>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</si>
  <si>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</si>
  <si>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</si>
  <si>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</si>
  <si>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</si>
  <si>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</si>
  <si>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</si>
  <si>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</si>
  <si>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</si>
  <si>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</si>
  <si>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</si>
  <si>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</si>
  <si>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</si>
  <si>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</si>
  <si>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</si>
  <si>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</si>
  <si>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</si>
  <si>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</si>
  <si>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</si>
  <si>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</si>
  <si>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</si>
  <si>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</si>
  <si>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</si>
  <si>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</si>
  <si>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</si>
  <si>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</si>
  <si>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</si>
  <si>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</si>
  <si>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</si>
  <si>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</si>
  <si>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</si>
  <si>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</si>
  <si>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</si>
  <si>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</si>
  <si>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</si>
  <si>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</si>
  <si>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</si>
  <si>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</si>
  <si>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</si>
  <si>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</si>
  <si>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</si>
  <si>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</si>
  <si>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</si>
  <si>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</si>
  <si>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</si>
  <si>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</si>
  <si>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</si>
  <si>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</si>
  <si>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</si>
  <si>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</si>
  <si>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</si>
  <si>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</si>
  <si>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</si>
  <si>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</si>
  <si>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</si>
  <si>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</si>
  <si>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</si>
  <si>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</si>
  <si>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</si>
  <si>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</si>
  <si>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</si>
  <si>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</si>
  <si>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</si>
  <si>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</si>
  <si>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</si>
  <si>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</si>
  <si>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</si>
  <si>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</si>
  <si>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</si>
  <si>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</si>
  <si>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</si>
  <si>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</si>
  <si>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</si>
  <si>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</si>
  <si>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</si>
  <si>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</si>
  <si>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</si>
  <si>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</si>
  <si>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</si>
  <si>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</si>
  <si>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</si>
  <si>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</si>
  <si>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</si>
  <si>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</si>
  <si>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</si>
  <si>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</si>
  <si>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</si>
  <si>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</si>
  <si>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</si>
  <si>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</si>
  <si>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</si>
  <si>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</si>
  <si>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</si>
  <si>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</si>
  <si>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</si>
  <si>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</si>
  <si>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</si>
  <si>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</si>
  <si>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</si>
  <si>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</si>
  <si>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</si>
  <si>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</si>
  <si>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</si>
  <si>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</si>
  <si>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</si>
  <si>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</si>
  <si>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</si>
  <si>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</si>
  <si>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</si>
  <si>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</si>
  <si>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</si>
  <si>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</si>
  <si>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</si>
  <si>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</si>
  <si>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</si>
  <si>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</si>
  <si>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</si>
  <si>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</si>
  <si>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</si>
  <si>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</si>
  <si>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</si>
  <si>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</si>
  <si>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</si>
  <si>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</si>
  <si>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</si>
  <si>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</si>
  <si>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</si>
  <si>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</si>
  <si>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</si>
  <si>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</si>
  <si>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</si>
  <si>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</si>
  <si>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</si>
  <si>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</si>
  <si>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</si>
  <si>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</si>
  <si>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</si>
  <si>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</si>
  <si>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</si>
  <si>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</si>
  <si>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</si>
  <si>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</si>
  <si>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</si>
  <si>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</si>
  <si>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</si>
  <si>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</si>
  <si>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</si>
  <si>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</si>
  <si>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</si>
  <si>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</si>
  <si>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</si>
  <si>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</si>
  <si>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</si>
  <si>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</si>
  <si>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</si>
  <si>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</si>
  <si>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</si>
  <si>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</si>
  <si>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</si>
  <si>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</si>
  <si>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</si>
  <si>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</si>
  <si>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</si>
  <si>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</si>
  <si>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</si>
  <si>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</si>
  <si>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</si>
  <si>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</si>
  <si>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</si>
  <si>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</si>
  <si>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</si>
  <si>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</si>
  <si>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</si>
  <si>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</si>
  <si>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</si>
  <si>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</si>
  <si>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</si>
  <si>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</si>
  <si>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</si>
  <si>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</si>
  <si>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</si>
  <si>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</si>
  <si>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</si>
  <si>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</si>
  <si>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</si>
  <si>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</si>
  <si>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</si>
  <si>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</si>
  <si>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</si>
  <si>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</si>
  <si>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</si>
  <si>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</si>
  <si>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</si>
  <si>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</si>
  <si>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</si>
  <si>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</si>
  <si>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</si>
  <si>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</si>
  <si>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</si>
  <si>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</si>
  <si>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</si>
  <si>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</si>
  <si>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</si>
  <si>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</si>
  <si>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</si>
  <si>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</si>
  <si>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</si>
  <si>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</si>
  <si>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</si>
  <si>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</si>
  <si>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</si>
  <si>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</si>
  <si>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</si>
  <si>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</si>
  <si>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</si>
  <si>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</si>
  <si>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</si>
  <si>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</si>
  <si>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</si>
  <si>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</si>
  <si>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</si>
  <si>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</si>
  <si>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</si>
  <si>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</si>
  <si>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</si>
  <si>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</si>
  <si>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</si>
  <si>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</si>
  <si>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</si>
  <si>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</si>
  <si>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</si>
  <si>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</si>
  <si>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</si>
  <si>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</si>
  <si>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</si>
  <si>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</si>
  <si>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</si>
  <si>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</si>
  <si>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</si>
  <si>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</si>
  <si>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</si>
  <si>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</si>
  <si>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</si>
  <si>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</si>
  <si>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</si>
  <si>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</si>
  <si>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</si>
  <si>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</si>
  <si>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</si>
  <si>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</si>
  <si>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</si>
  <si>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</si>
  <si>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</si>
  <si>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</si>
  <si>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</si>
  <si>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</si>
  <si>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</si>
  <si>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</si>
  <si>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</si>
  <si>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</si>
  <si>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</si>
  <si>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</si>
  <si>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</si>
  <si>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</si>
  <si>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</si>
  <si>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</si>
  <si>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</si>
  <si>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</si>
  <si>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</si>
  <si>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</si>
  <si>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</si>
  <si>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</si>
  <si>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</si>
  <si>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</si>
  <si>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</si>
  <si>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</si>
  <si>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</si>
  <si>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</si>
  <si>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</si>
  <si>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</si>
  <si>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</si>
  <si>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</si>
  <si>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</si>
  <si>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</si>
  <si>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</si>
  <si>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</si>
  <si>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</si>
  <si>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</si>
  <si>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</si>
  <si>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</si>
  <si>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</si>
  <si>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</si>
  <si>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</si>
  <si>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</si>
  <si>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</si>
  <si>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</si>
  <si>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</si>
  <si>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</si>
  <si>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</si>
  <si>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</si>
  <si>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</si>
  <si>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</si>
  <si>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</si>
  <si>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</si>
  <si>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</si>
  <si>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</si>
  <si>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</si>
  <si>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</si>
  <si>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</si>
  <si>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</si>
  <si>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</si>
  <si>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</si>
  <si>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</si>
  <si>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</si>
  <si>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</si>
  <si>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</si>
  <si>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</si>
  <si>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</si>
  <si>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</si>
  <si>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</si>
  <si>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</si>
  <si>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</si>
  <si>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</si>
  <si>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</si>
  <si>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</si>
  <si>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</si>
  <si>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</si>
  <si>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</si>
  <si>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</si>
  <si>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</si>
  <si>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</si>
  <si>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</si>
  <si>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</si>
  <si>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</si>
  <si>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</si>
  <si>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</si>
  <si>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</si>
  <si>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</si>
  <si>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</si>
  <si>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</si>
  <si>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</si>
  <si>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</si>
  <si>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</si>
  <si>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</si>
  <si>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</si>
  <si>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</si>
  <si>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</si>
  <si>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</si>
  <si>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</si>
  <si>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</si>
  <si>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</si>
  <si>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</si>
  <si>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</si>
  <si>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</si>
  <si>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</si>
  <si>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</si>
  <si>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</si>
  <si>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</si>
  <si>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</si>
  <si>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</si>
  <si>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</si>
  <si>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</si>
  <si>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</si>
  <si>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</si>
  <si>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</si>
  <si>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</si>
  <si>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</si>
  <si>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</si>
  <si>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</si>
  <si>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</si>
  <si>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</si>
  <si>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</si>
  <si>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</si>
  <si>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</si>
  <si>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</si>
  <si>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</si>
  <si>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</si>
  <si>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</si>
  <si>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</si>
  <si>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</si>
  <si>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</si>
  <si>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</si>
  <si>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</si>
  <si>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</si>
  <si>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</si>
  <si>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</si>
  <si>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</si>
  <si>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</si>
  <si>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</si>
  <si>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</si>
  <si>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</si>
  <si>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</si>
  <si>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</si>
  <si>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</si>
  <si>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</si>
  <si>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</si>
  <si>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</si>
  <si>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</si>
  <si>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</si>
  <si>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</si>
  <si>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</si>
  <si>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</si>
  <si>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</si>
  <si>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</si>
  <si>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</si>
  <si>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</si>
  <si>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</si>
  <si>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</si>
  <si>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</si>
  <si>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</si>
  <si>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</si>
  <si>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</si>
  <si>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</si>
  <si>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</si>
  <si>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</si>
  <si>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</si>
  <si>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</si>
  <si>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</si>
  <si>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</si>
  <si>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</si>
  <si>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</si>
  <si>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</si>
  <si>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</si>
  <si>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</si>
  <si>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</si>
  <si>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</si>
  <si>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</si>
  <si>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</si>
  <si>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</si>
  <si>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</si>
  <si>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</si>
  <si>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</si>
  <si>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</si>
  <si>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</si>
  <si>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</si>
  <si>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</si>
  <si>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</si>
  <si>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</si>
  <si>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</si>
  <si>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</si>
  <si>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</si>
  <si>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</si>
  <si>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</si>
  <si>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</si>
  <si>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</si>
  <si>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</si>
  <si>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</si>
  <si>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</si>
  <si>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</si>
  <si>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</si>
  <si>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</si>
  <si>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</si>
  <si>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</si>
  <si>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</si>
  <si>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</si>
  <si>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</si>
  <si>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</si>
  <si>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</si>
  <si>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</si>
  <si>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</si>
  <si>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</si>
  <si>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</si>
  <si>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</si>
  <si>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</si>
  <si>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</si>
  <si>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</si>
  <si>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</si>
  <si>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</si>
  <si>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</si>
  <si>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</si>
  <si>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</si>
  <si>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</si>
  <si>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</si>
  <si>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</si>
  <si>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</si>
  <si>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</si>
  <si>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</si>
  <si>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</si>
  <si>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</si>
  <si>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</si>
  <si>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</si>
  <si>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</si>
  <si>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</si>
  <si>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</si>
  <si>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</si>
  <si>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</si>
  <si>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</si>
  <si>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</si>
  <si>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</si>
  <si>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</si>
  <si>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</si>
  <si>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</si>
  <si>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</si>
  <si>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</si>
  <si>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</si>
  <si>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</si>
  <si>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</si>
  <si>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</si>
  <si>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</si>
  <si>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</si>
  <si>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</si>
  <si>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</si>
  <si>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</si>
  <si>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</si>
  <si>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</si>
  <si>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</si>
  <si>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</si>
  <si>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</si>
  <si>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</si>
  <si>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</si>
  <si>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</si>
  <si>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</si>
  <si>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</si>
  <si>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</si>
  <si>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</si>
  <si>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</si>
  <si>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</si>
  <si>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</si>
  <si>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</si>
  <si>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</si>
  <si>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</si>
  <si>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</si>
  <si>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</si>
  <si>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</si>
  <si>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</si>
  <si>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</si>
  <si>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</si>
  <si>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</si>
  <si>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</si>
  <si>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</si>
  <si>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</si>
  <si>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</si>
  <si>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</si>
  <si>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</si>
  <si>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</si>
  <si>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</si>
  <si>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</si>
  <si>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</si>
  <si>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</si>
  <si>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</si>
  <si>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</si>
  <si>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</si>
  <si>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</si>
  <si>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</si>
  <si>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</si>
  <si>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</si>
  <si>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</si>
  <si>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</si>
  <si>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</si>
  <si>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</si>
  <si>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</si>
  <si>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</si>
  <si>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</si>
  <si>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</si>
  <si>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</si>
  <si>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</si>
  <si>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</si>
  <si>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</si>
  <si>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</si>
  <si>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</si>
  <si>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</si>
  <si>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</si>
  <si>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</si>
  <si>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</si>
  <si>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</si>
  <si>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</si>
  <si>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</si>
  <si>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</si>
  <si>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</si>
  <si>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</si>
  <si>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</si>
  <si>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</si>
  <si>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</si>
  <si>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</si>
  <si>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</si>
  <si>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</si>
  <si>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</si>
  <si>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</si>
  <si>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</si>
  <si>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</si>
  <si>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</si>
  <si>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</si>
  <si>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</si>
  <si>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</si>
  <si>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</si>
  <si>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</si>
  <si>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</si>
  <si>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</si>
  <si>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</si>
  <si>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</si>
  <si>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</si>
  <si>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</si>
  <si>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</si>
  <si>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</si>
  <si>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</si>
  <si>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</si>
  <si>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</si>
  <si>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</si>
  <si>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</si>
  <si>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</si>
  <si>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</si>
  <si>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</si>
  <si>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</si>
  <si>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</si>
  <si>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</si>
  <si>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</si>
  <si>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</si>
  <si>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</si>
  <si>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</si>
  <si>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</si>
  <si>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</si>
  <si>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</si>
  <si>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</si>
  <si>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</si>
  <si>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</si>
  <si>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</si>
  <si>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</si>
  <si>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</si>
  <si>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</si>
  <si>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</si>
  <si>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</si>
  <si>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</si>
  <si>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</si>
  <si>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</si>
  <si>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</si>
  <si>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</si>
  <si>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</si>
  <si>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</si>
  <si>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</si>
  <si>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</si>
  <si>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</si>
  <si>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</si>
  <si>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</si>
  <si>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</si>
  <si>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</si>
  <si>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</si>
  <si>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</si>
  <si>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</si>
  <si>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</si>
  <si>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</si>
  <si>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</si>
  <si>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</si>
  <si>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</si>
  <si>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</si>
  <si>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</si>
  <si>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</si>
  <si>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</si>
  <si>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</si>
  <si>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</si>
  <si>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</si>
  <si>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</si>
  <si>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</si>
  <si>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</si>
  <si>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</si>
  <si>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</si>
  <si>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</si>
  <si>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</si>
  <si>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</si>
  <si>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</si>
  <si>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</si>
  <si>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</si>
  <si>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</si>
  <si>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</si>
  <si>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</si>
  <si>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</si>
  <si>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</si>
  <si>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</si>
  <si>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</si>
  <si>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</si>
  <si>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</si>
  <si>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</si>
  <si>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</si>
  <si>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</si>
  <si>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</si>
  <si>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</si>
  <si>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</si>
  <si>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</si>
  <si>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</si>
  <si>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</si>
  <si>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</si>
  <si>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</si>
  <si>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</si>
  <si>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</si>
  <si>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</si>
  <si>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</si>
  <si>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</si>
  <si>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</si>
  <si>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</si>
  <si>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</si>
  <si>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</si>
  <si>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</si>
  <si>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</si>
  <si>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</si>
  <si>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</si>
  <si>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</si>
  <si>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</si>
  <si>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</si>
  <si>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</si>
  <si>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</si>
  <si>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</si>
  <si>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</si>
  <si>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</si>
  <si>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</si>
  <si>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</si>
  <si>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</si>
  <si>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</si>
  <si>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</si>
  <si>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</si>
  <si>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</si>
  <si>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</si>
  <si>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</si>
  <si>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</si>
  <si>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</si>
  <si>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</si>
  <si>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</si>
  <si>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</si>
  <si>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</si>
  <si>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</si>
  <si>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</si>
  <si>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</si>
  <si>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</si>
  <si>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</si>
  <si>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</si>
  <si>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</si>
  <si>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</si>
  <si>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</si>
  <si>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</si>
  <si>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</si>
  <si>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</si>
  <si>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</si>
  <si>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</si>
  <si>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</si>
  <si>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</si>
  <si>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</si>
  <si>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</si>
  <si>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</si>
  <si>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</si>
  <si>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</si>
  <si>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</si>
  <si>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</si>
  <si>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</si>
  <si>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</si>
  <si>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</si>
  <si>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</si>
  <si>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</si>
  <si>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</si>
  <si>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</si>
  <si>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</si>
  <si>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</si>
  <si>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</si>
  <si>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</si>
  <si>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</si>
  <si>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</si>
  <si>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</si>
  <si>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</si>
  <si>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</si>
  <si>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</si>
  <si>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</si>
  <si>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</si>
  <si>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</si>
  <si>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</si>
  <si>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</si>
  <si>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</si>
  <si>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</si>
  <si>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</si>
  <si>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</si>
  <si>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</si>
  <si>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</si>
  <si>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</si>
  <si>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</si>
  <si>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</si>
  <si>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</si>
  <si>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</si>
  <si>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</si>
  <si>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</si>
  <si>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</si>
  <si>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</si>
  <si>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</si>
  <si>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</si>
  <si>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</si>
  <si>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</si>
  <si>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</si>
  <si>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</si>
  <si>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</si>
  <si>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</si>
  <si>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</si>
  <si>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</si>
  <si>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</si>
  <si>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</si>
  <si>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</si>
  <si>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</si>
  <si>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</si>
  <si>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</si>
  <si>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</si>
  <si>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</si>
  <si>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</si>
  <si>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</si>
  <si>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</si>
  <si>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</si>
  <si>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</si>
  <si>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</si>
  <si>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</si>
  <si>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</si>
  <si>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</si>
  <si>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</si>
  <si>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</si>
  <si>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</si>
  <si>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</si>
  <si>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</si>
  <si>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</si>
  <si>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</si>
  <si>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</si>
  <si>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</si>
  <si>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</si>
  <si>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</si>
  <si>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</si>
  <si>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</si>
  <si>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</si>
  <si>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</si>
  <si>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</si>
  <si>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</si>
  <si>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</si>
  <si>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</si>
  <si>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</si>
  <si>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</si>
  <si>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</si>
  <si>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</si>
  <si>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</si>
  <si>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</si>
  <si>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</si>
  <si>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</si>
  <si>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</si>
  <si>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</si>
  <si>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</si>
  <si>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</si>
  <si>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</si>
  <si>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</si>
  <si>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</si>
  <si>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</si>
  <si>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</si>
  <si>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</si>
  <si>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</si>
  <si>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</si>
  <si>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</si>
  <si>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</si>
  <si>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</si>
  <si>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</si>
  <si>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</si>
  <si>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</si>
  <si>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</si>
  <si>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</si>
  <si>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</si>
  <si>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</si>
  <si>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</si>
  <si>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</si>
  <si>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</si>
  <si>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</si>
  <si>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</si>
  <si>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</si>
  <si>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</si>
  <si>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</si>
  <si>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</si>
  <si>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</si>
  <si>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</si>
  <si>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</si>
  <si>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</si>
  <si>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</si>
  <si>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</si>
  <si>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</si>
  <si>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</si>
  <si>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</si>
  <si>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</si>
  <si>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</si>
  <si>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</si>
  <si>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</si>
  <si>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</si>
  <si>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</si>
  <si>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</si>
  <si>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</si>
  <si>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</si>
  <si>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</si>
  <si>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</si>
  <si>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</si>
  <si>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</si>
  <si>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</si>
  <si>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</si>
  <si>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</si>
  <si>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</si>
  <si>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</si>
  <si>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</si>
  <si>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</si>
  <si>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</si>
  <si>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</si>
  <si>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</si>
  <si>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</si>
  <si>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</si>
  <si>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</si>
  <si>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</si>
  <si>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</si>
  <si>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</si>
  <si>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</si>
  <si>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</si>
  <si>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</si>
  <si>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</si>
  <si>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</si>
  <si>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</si>
  <si>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</si>
  <si>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</si>
  <si>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</si>
  <si>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</si>
  <si>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</si>
  <si>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</si>
  <si>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</si>
  <si>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</si>
  <si>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</si>
  <si>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</si>
  <si>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</si>
  <si>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</si>
  <si>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</si>
  <si>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</si>
  <si>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</si>
  <si>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</si>
  <si>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</si>
  <si>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</si>
  <si>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</si>
  <si>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</si>
  <si>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</si>
  <si>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</si>
  <si>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</si>
  <si>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</si>
  <si>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</si>
  <si>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</si>
  <si>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</si>
  <si>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</si>
  <si>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</si>
  <si>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</si>
  <si>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</si>
  <si>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</si>
  <si>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</si>
  <si>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</si>
  <si>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</si>
  <si>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</si>
  <si>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</si>
  <si>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</si>
  <si>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</si>
  <si>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</si>
  <si>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</si>
  <si>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</si>
  <si>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</si>
  <si>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</si>
  <si>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</si>
  <si>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</si>
  <si>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</si>
  <si>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</si>
  <si>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</si>
  <si>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</si>
  <si>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</si>
  <si>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</si>
  <si>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</si>
  <si>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</si>
  <si>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</si>
  <si>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</si>
  <si>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</si>
  <si>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</si>
  <si>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</si>
  <si>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</si>
  <si>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</si>
  <si>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</si>
  <si>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</si>
  <si>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</si>
  <si>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</si>
  <si>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</si>
  <si>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</si>
  <si>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</si>
  <si>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</si>
  <si>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</si>
  <si>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</si>
  <si>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</si>
  <si>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</si>
  <si>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</si>
  <si>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</si>
  <si>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</si>
  <si>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</si>
  <si>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</si>
  <si>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</si>
  <si>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</si>
  <si>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</si>
  <si>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</si>
  <si>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</si>
  <si>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</si>
  <si>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</si>
  <si>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</si>
  <si>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</si>
  <si>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</si>
  <si>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</si>
  <si>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</si>
  <si>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</si>
  <si>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</si>
  <si>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</si>
  <si>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</si>
  <si>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</si>
  <si>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</si>
  <si>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</si>
  <si>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</si>
  <si>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</si>
  <si>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</si>
  <si>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</si>
  <si>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</si>
  <si>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</si>
  <si>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</si>
  <si>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</si>
  <si>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</si>
  <si>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</si>
  <si>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</si>
  <si>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</si>
  <si>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</si>
  <si>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</si>
  <si>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</si>
  <si>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</si>
  <si>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</si>
  <si>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</si>
  <si>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</si>
  <si>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</si>
  <si>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</si>
  <si>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</si>
  <si>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</si>
  <si>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</si>
  <si>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</si>
  <si>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</si>
  <si>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</si>
  <si>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</si>
  <si>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</si>
  <si>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</si>
  <si>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</si>
  <si>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</si>
  <si>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</si>
  <si>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</si>
  <si>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</si>
  <si>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</si>
  <si>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</si>
  <si>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</si>
  <si>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</si>
  <si>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</si>
  <si>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</si>
  <si>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</si>
  <si>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</si>
  <si>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</si>
  <si>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</si>
  <si>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</si>
  <si>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</si>
  <si>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</si>
  <si>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</si>
  <si>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</si>
  <si>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</si>
  <si>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</si>
  <si>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</si>
  <si>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</si>
  <si>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</si>
  <si>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</si>
  <si>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</si>
  <si>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</si>
  <si>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</si>
  <si>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</si>
  <si>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</si>
  <si>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</si>
  <si>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</si>
  <si>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</si>
  <si>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</si>
  <si>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</si>
  <si>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</si>
  <si>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</si>
  <si>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</si>
  <si>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</si>
  <si>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</si>
  <si>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</si>
  <si>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</si>
  <si>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</si>
  <si>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</si>
  <si>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</si>
  <si>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</si>
  <si>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</si>
  <si>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</si>
  <si>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</si>
  <si>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</si>
  <si>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</si>
  <si>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</si>
  <si>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</si>
  <si>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</si>
  <si>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</si>
  <si>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</si>
  <si>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</si>
  <si>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</si>
  <si>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</si>
  <si>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</si>
  <si>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</si>
  <si>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</si>
  <si>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</si>
  <si>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</si>
  <si>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</si>
  <si>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</si>
  <si>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</si>
  <si>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</si>
  <si>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</si>
  <si>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</si>
  <si>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</si>
  <si>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</si>
  <si>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</si>
  <si>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</si>
  <si>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</si>
  <si>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</si>
  <si>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</si>
  <si>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</si>
  <si>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</si>
  <si>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</si>
  <si>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</si>
  <si>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</si>
  <si>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</si>
  <si>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</si>
  <si>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</si>
  <si>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</si>
  <si>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</si>
  <si>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</si>
  <si>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</si>
  <si>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</si>
  <si>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</si>
  <si>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</si>
  <si>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</si>
  <si>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</si>
  <si>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</si>
  <si>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</si>
  <si>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</si>
  <si>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</si>
  <si>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</si>
  <si>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</si>
  <si>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</si>
  <si>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</si>
  <si>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</si>
  <si>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</si>
  <si>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</si>
  <si>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</si>
  <si>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</si>
  <si>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</si>
  <si>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</si>
  <si>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</si>
  <si>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</si>
  <si>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</si>
  <si>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</si>
  <si>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</si>
  <si>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</si>
  <si>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</si>
  <si>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</si>
  <si>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</si>
  <si>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</si>
  <si>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</si>
  <si>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</si>
  <si>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</si>
  <si>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</si>
  <si>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</si>
  <si>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</si>
  <si>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</si>
  <si>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</si>
  <si>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</si>
  <si>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</si>
  <si>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</si>
  <si>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</si>
  <si>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</si>
  <si>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</si>
  <si>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</si>
  <si>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</si>
  <si>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</si>
  <si>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</si>
  <si>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</si>
  <si>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</si>
  <si>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</si>
  <si>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</si>
  <si>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</si>
  <si>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</si>
  <si>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</si>
  <si>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</si>
  <si>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</si>
  <si>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</si>
  <si>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</si>
  <si>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</si>
  <si>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</si>
  <si>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</si>
  <si>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</si>
  <si>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</si>
  <si>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</si>
  <si>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</si>
  <si>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</si>
  <si>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</si>
  <si>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</si>
  <si>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</si>
  <si>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</si>
  <si>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</si>
  <si>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</si>
  <si>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</si>
  <si>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</si>
  <si>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</si>
  <si>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</si>
  <si>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</si>
  <si>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</si>
  <si>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</si>
  <si>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</si>
  <si>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</si>
  <si>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</si>
  <si>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</si>
  <si>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</si>
  <si>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</si>
  <si>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</si>
  <si>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</si>
  <si>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</si>
  <si>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</si>
  <si>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</si>
  <si>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</si>
  <si>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</si>
  <si>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</si>
  <si>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</si>
  <si>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</si>
  <si>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</si>
  <si>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</si>
  <si>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</si>
  <si>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</si>
  <si>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</si>
  <si>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</si>
  <si>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</si>
  <si>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</si>
  <si>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</si>
  <si>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</si>
  <si>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</si>
  <si>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</si>
  <si>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</si>
  <si>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</si>
  <si>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</si>
  <si>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</si>
  <si>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</si>
  <si>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</si>
  <si>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</si>
  <si>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</si>
  <si>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</si>
  <si>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</si>
  <si>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</si>
  <si>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</si>
  <si>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</si>
  <si>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</si>
  <si>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</si>
  <si>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</si>
  <si>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</si>
  <si>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</si>
  <si>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</si>
  <si>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</si>
  <si>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</si>
  <si>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</si>
  <si>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</si>
  <si>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</si>
  <si>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</si>
  <si>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</si>
  <si>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</si>
  <si>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</si>
  <si>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</si>
  <si>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</si>
  <si>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</si>
  <si>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</si>
  <si>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</si>
  <si>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</si>
  <si>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</si>
  <si>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</si>
  <si>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</si>
  <si>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</si>
  <si>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</si>
  <si>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</si>
  <si>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</si>
  <si>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</si>
  <si>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</si>
  <si>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</si>
  <si>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</si>
  <si>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</si>
  <si>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</si>
  <si>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</si>
  <si>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</si>
  <si>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</si>
  <si>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</si>
  <si>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</si>
  <si>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</si>
  <si>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</si>
  <si>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</si>
  <si>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</si>
  <si>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</si>
  <si>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</si>
  <si>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</si>
  <si>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</si>
  <si>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</si>
  <si>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</si>
  <si>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</si>
  <si>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</si>
  <si>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</si>
  <si>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</si>
  <si>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</si>
  <si>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</si>
  <si>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</si>
  <si>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</si>
  <si>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</si>
  <si>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</si>
  <si>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</si>
  <si>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</si>
  <si>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</si>
  <si>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</si>
  <si>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</si>
  <si>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</si>
  <si>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</si>
  <si>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</si>
  <si>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</si>
  <si>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</si>
  <si>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</si>
  <si>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</si>
  <si>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</si>
  <si>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</si>
  <si>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</si>
  <si>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</si>
  <si>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</si>
  <si>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</si>
  <si>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</si>
  <si>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</si>
  <si>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</si>
  <si>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</si>
  <si>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</si>
  <si>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</si>
  <si>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</si>
  <si>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</si>
  <si>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</si>
  <si>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</si>
  <si>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</si>
  <si>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</si>
  <si>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</si>
  <si>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</si>
  <si>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</si>
  <si>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</si>
  <si>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</si>
  <si>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</si>
  <si>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</si>
  <si>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</si>
  <si>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</si>
  <si>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</si>
  <si>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</si>
  <si>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</si>
  <si>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</si>
  <si>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</si>
  <si>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</si>
  <si>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</si>
  <si>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</si>
  <si>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</si>
  <si>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</si>
  <si>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</si>
  <si>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</si>
  <si>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</si>
  <si>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</si>
  <si>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</si>
  <si>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</si>
  <si>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</si>
  <si>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</si>
  <si>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</si>
  <si>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</si>
  <si>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</si>
  <si>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</si>
  <si>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</si>
  <si>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</si>
  <si>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</si>
  <si>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</si>
  <si>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</si>
  <si>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</si>
  <si>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</si>
  <si>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</si>
  <si>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</si>
  <si>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</si>
  <si>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</si>
  <si>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</si>
  <si>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</si>
  <si>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</si>
  <si>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</si>
  <si>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</si>
  <si>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</si>
  <si>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</si>
  <si>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</si>
  <si>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</si>
  <si>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</si>
  <si>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</si>
  <si>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</si>
  <si>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</si>
  <si>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</si>
  <si>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</si>
  <si>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</si>
  <si>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</si>
  <si>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</si>
  <si>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</si>
  <si>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</si>
  <si>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</si>
  <si>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</si>
  <si>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</si>
  <si>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</si>
  <si>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</si>
  <si>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</si>
  <si>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</si>
  <si>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</si>
  <si>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</si>
  <si>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</si>
  <si>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</si>
  <si>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</si>
  <si>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</si>
  <si>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</si>
  <si>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</si>
  <si>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</si>
  <si>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</si>
  <si>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</si>
  <si>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</si>
  <si>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</si>
  <si>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</si>
  <si>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</si>
  <si>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</si>
  <si>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</si>
  <si>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</si>
  <si>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</si>
  <si>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</si>
  <si>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</si>
  <si>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</si>
  <si>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</si>
  <si>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</si>
  <si>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</si>
  <si>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</si>
  <si>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</si>
  <si>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</si>
  <si>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</si>
  <si>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</si>
  <si>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</si>
  <si>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</si>
  <si>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</si>
  <si>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</si>
  <si>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</si>
  <si>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</si>
  <si>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</si>
  <si>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</si>
  <si>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</si>
  <si>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</si>
  <si>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</si>
  <si>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</si>
  <si>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</si>
  <si>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</si>
  <si>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</si>
  <si>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</si>
  <si>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</si>
  <si>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</si>
  <si>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</si>
  <si>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</si>
  <si>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</si>
  <si>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</si>
  <si>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</si>
  <si>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</si>
  <si>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</si>
  <si>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</si>
  <si>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</si>
  <si>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</si>
  <si>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</si>
  <si>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</si>
  <si>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</si>
  <si>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</si>
  <si>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</si>
  <si>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</si>
  <si>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</si>
  <si>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</si>
  <si>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</si>
  <si>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</si>
  <si>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</si>
  <si>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</si>
  <si>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</si>
  <si>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</si>
  <si>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</si>
  <si>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</si>
  <si>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</si>
  <si>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</si>
  <si>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</si>
  <si>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</si>
  <si>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</si>
  <si>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</si>
  <si>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</si>
  <si>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</si>
  <si>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</si>
  <si>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</si>
  <si>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</si>
  <si>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</si>
  <si>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</si>
  <si>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</si>
  <si>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</si>
  <si>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</si>
  <si>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</si>
  <si>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</si>
  <si>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</si>
  <si>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</si>
  <si>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</si>
  <si>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</si>
  <si>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</si>
  <si>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</si>
  <si>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</si>
  <si>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</si>
  <si>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</si>
  <si>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</si>
  <si>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</si>
  <si>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</si>
  <si>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</si>
  <si>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</si>
  <si>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</si>
  <si>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</si>
  <si>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</si>
  <si>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</si>
  <si>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</si>
  <si>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</si>
  <si>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</si>
  <si>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</si>
  <si>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</si>
  <si>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</si>
  <si>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</si>
  <si>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</si>
  <si>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</si>
  <si>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</si>
  <si>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</si>
  <si>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</si>
  <si>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</si>
  <si>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</si>
  <si>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</si>
  <si>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</si>
  <si>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</si>
  <si>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</si>
  <si>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</si>
  <si>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</si>
  <si>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</si>
  <si>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</si>
  <si>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</si>
  <si>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</si>
  <si>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</si>
  <si>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</si>
  <si>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</si>
  <si>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</si>
  <si>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</si>
  <si>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</si>
  <si>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</si>
  <si>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</si>
  <si>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</si>
  <si>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</si>
  <si>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</si>
  <si>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</si>
  <si>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</si>
  <si>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</si>
  <si>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</si>
  <si>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</si>
  <si>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</si>
  <si>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</si>
  <si>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</si>
  <si>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</si>
  <si>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</si>
  <si>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</si>
  <si>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</si>
  <si>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</si>
  <si>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</si>
  <si>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</si>
  <si>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</si>
  <si>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</si>
  <si>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</si>
  <si>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</si>
  <si>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</si>
  <si>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</si>
  <si>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</si>
  <si>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</si>
  <si>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</si>
  <si>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</si>
  <si>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</si>
  <si>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</si>
  <si>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</si>
  <si>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</si>
  <si>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</si>
  <si>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</si>
  <si>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</si>
  <si>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</si>
  <si>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</si>
  <si>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</si>
  <si>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</si>
  <si>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</si>
  <si>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</si>
  <si>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</si>
  <si>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</si>
  <si>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</si>
  <si>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</si>
  <si>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</si>
  <si>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</si>
  <si>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</si>
  <si>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</si>
  <si>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</si>
  <si>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</si>
  <si>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</si>
  <si>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</si>
  <si>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</si>
  <si>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</si>
  <si>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</si>
  <si>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</si>
  <si>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</si>
  <si>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</si>
  <si>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</si>
  <si>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</si>
  <si>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</si>
  <si>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</si>
  <si>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</si>
  <si>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</si>
  <si>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</si>
  <si>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</si>
  <si>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</si>
  <si>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</si>
  <si>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</si>
  <si>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</si>
  <si>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</si>
  <si>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</si>
  <si>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</si>
  <si>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</si>
  <si>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</si>
  <si>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</si>
  <si>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</si>
  <si>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</si>
  <si>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</si>
  <si>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</si>
  <si>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</si>
  <si>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</si>
  <si>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</si>
  <si>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</si>
  <si>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</si>
  <si>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</si>
  <si>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</si>
  <si>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</si>
  <si>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</si>
  <si>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</si>
  <si>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</si>
  <si>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</si>
  <si>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</si>
  <si>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</si>
  <si>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</si>
  <si>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</si>
  <si>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</si>
  <si>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</si>
  <si>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</si>
  <si>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</si>
  <si>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</si>
  <si>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</si>
  <si>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</si>
  <si>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</si>
  <si>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</si>
  <si>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</si>
  <si>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</si>
  <si>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</si>
  <si>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</si>
  <si>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</si>
  <si>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</si>
  <si>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</si>
  <si>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</si>
  <si>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</si>
  <si>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</si>
  <si>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</si>
  <si>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</si>
  <si>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</si>
  <si>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</si>
  <si>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</si>
  <si>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</si>
  <si>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</si>
  <si>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</si>
  <si>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</si>
  <si>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</si>
  <si>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</si>
  <si>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</si>
  <si>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</si>
  <si>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</si>
  <si>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</si>
  <si>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</si>
  <si>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</si>
  <si>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</si>
  <si>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</si>
  <si>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</si>
  <si>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</si>
  <si>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</si>
  <si>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</si>
  <si>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</si>
  <si>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</si>
  <si>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</si>
  <si>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</si>
  <si>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</si>
  <si>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</si>
  <si>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</si>
  <si>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</si>
  <si>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</si>
  <si>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</si>
  <si>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</si>
  <si>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</si>
  <si>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</si>
  <si>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</si>
  <si>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</si>
  <si>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</si>
  <si>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</si>
  <si>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</si>
  <si>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</si>
  <si>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</si>
  <si>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</si>
  <si>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</si>
  <si>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</si>
  <si>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</si>
  <si>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</si>
  <si>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</si>
  <si>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</si>
  <si>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</si>
  <si>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</si>
  <si>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</si>
  <si>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</si>
  <si>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</si>
  <si>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</si>
  <si>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</si>
  <si>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</si>
  <si>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</si>
  <si>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</si>
  <si>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</si>
  <si>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</si>
  <si>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</si>
  <si>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</si>
  <si>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</si>
  <si>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</si>
  <si>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</si>
  <si>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</si>
  <si>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</si>
  <si>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</si>
  <si>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</si>
  <si>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</si>
  <si>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</si>
  <si>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</si>
  <si>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</si>
  <si>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</si>
  <si>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</si>
  <si>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</si>
  <si>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</si>
  <si>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</si>
  <si>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</si>
  <si>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</si>
  <si>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</si>
  <si>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</si>
  <si>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</si>
  <si>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</si>
  <si>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</si>
  <si>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</si>
  <si>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</si>
  <si>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</si>
  <si>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</si>
  <si>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</si>
  <si>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</si>
  <si>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</si>
  <si>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</si>
  <si>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</si>
  <si>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</si>
  <si>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</si>
  <si>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</si>
  <si>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</si>
  <si>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</si>
  <si>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</si>
  <si>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</si>
  <si>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</si>
  <si>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</si>
  <si>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</si>
  <si>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</si>
  <si>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</si>
  <si>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</si>
  <si>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</si>
  <si>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</si>
  <si>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</si>
  <si>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</si>
  <si>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</si>
  <si>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</si>
  <si>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</si>
  <si>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</si>
  <si>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</si>
  <si>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</si>
  <si>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</si>
  <si>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</si>
  <si>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</si>
  <si>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</si>
  <si>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</si>
  <si>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</si>
  <si>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</si>
  <si>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</si>
  <si>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</si>
  <si>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</si>
  <si>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</si>
  <si>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</si>
  <si>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</si>
  <si>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</si>
  <si>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</si>
  <si>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</si>
  <si>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</si>
  <si>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</si>
  <si>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</si>
  <si>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</si>
  <si>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</si>
  <si>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</si>
  <si>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</si>
  <si>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</si>
  <si>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</si>
  <si>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</si>
  <si>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</si>
  <si>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</si>
  <si>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</si>
  <si>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</si>
  <si>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</si>
  <si>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</si>
  <si>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</si>
  <si>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</si>
  <si>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</si>
  <si>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</si>
  <si>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</si>
  <si>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</si>
  <si>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</si>
  <si>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</si>
  <si>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</si>
  <si>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</si>
  <si>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</si>
  <si>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</si>
  <si>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</si>
  <si>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</si>
  <si>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</si>
  <si>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</si>
  <si>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</si>
  <si>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</si>
  <si>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</si>
  <si>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</si>
  <si>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</si>
  <si>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</si>
  <si>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</si>
  <si>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</si>
  <si>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</si>
  <si>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</si>
  <si>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</si>
  <si>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</si>
  <si>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</si>
  <si>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</si>
  <si>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</si>
  <si>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</si>
  <si>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</si>
  <si>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</si>
  <si>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</si>
  <si>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</si>
  <si>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</si>
  <si>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</si>
  <si>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</si>
  <si>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</si>
  <si>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</si>
  <si>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</si>
  <si>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</si>
  <si>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</si>
  <si>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</si>
  <si>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</si>
  <si>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</si>
  <si>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</si>
  <si>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</si>
  <si>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</si>
  <si>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</si>
  <si>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</si>
  <si>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</si>
  <si>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</si>
  <si>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</si>
  <si>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</si>
  <si>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</si>
  <si>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</si>
  <si>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</si>
  <si>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</si>
  <si>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</si>
  <si>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</si>
  <si>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</si>
  <si>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</si>
  <si>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</si>
  <si>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</si>
  <si>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</si>
  <si>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</si>
  <si>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</si>
  <si>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</si>
  <si>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</si>
  <si>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</si>
  <si>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</si>
  <si>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</si>
  <si>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</si>
  <si>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</si>
  <si>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</si>
  <si>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</si>
  <si>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</si>
  <si>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</si>
  <si>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</si>
  <si>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</si>
  <si>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</si>
  <si>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</si>
  <si>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</si>
  <si>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</si>
  <si>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</si>
  <si>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</si>
  <si>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</si>
  <si>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</si>
  <si>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</si>
  <si>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</si>
  <si>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</si>
  <si>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</si>
  <si>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</si>
  <si>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</si>
  <si>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</si>
  <si>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</si>
  <si>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</si>
  <si>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</si>
  <si>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</si>
  <si>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</si>
  <si>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</si>
  <si>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</si>
  <si>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</si>
  <si>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</si>
  <si>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</si>
  <si>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</si>
  <si>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</si>
  <si>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</si>
  <si>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</si>
  <si>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</si>
  <si>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</si>
  <si>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</si>
  <si>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</si>
  <si>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</si>
  <si>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</si>
  <si>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</si>
  <si>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</si>
  <si>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</si>
  <si>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</si>
  <si>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</si>
  <si>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</si>
  <si>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</si>
  <si>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</si>
  <si>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</si>
  <si>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</si>
  <si>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</si>
  <si>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</si>
  <si>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</si>
  <si>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</si>
  <si>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</si>
  <si>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</si>
  <si>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</si>
  <si>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</si>
  <si>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</si>
  <si>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</si>
  <si>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</si>
  <si>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</si>
  <si>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</si>
  <si>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</si>
  <si>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</si>
  <si>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</si>
  <si>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</si>
  <si>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</si>
  <si>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</si>
  <si>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</si>
  <si>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</si>
  <si>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</si>
  <si>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</si>
  <si>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</si>
  <si>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</si>
  <si>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</si>
  <si>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</si>
  <si>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</si>
  <si>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</si>
  <si>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</si>
  <si>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</si>
  <si>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</si>
  <si>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</si>
  <si>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</si>
  <si>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</si>
  <si>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</si>
  <si>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</si>
  <si>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</si>
  <si>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</si>
  <si>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</si>
  <si>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</si>
  <si>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</si>
  <si>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</si>
  <si>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</si>
  <si>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</si>
  <si>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</si>
  <si>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</si>
  <si>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</si>
  <si>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</si>
  <si>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</si>
  <si>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</si>
  <si>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</si>
  <si>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</si>
  <si>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</si>
  <si>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</si>
  <si>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</si>
  <si>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</si>
  <si>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</si>
  <si>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</si>
  <si>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</si>
  <si>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</si>
  <si>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</si>
  <si>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</si>
  <si>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</si>
  <si>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</si>
  <si>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</si>
  <si>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</si>
  <si>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</si>
  <si>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</si>
  <si>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</si>
  <si>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</si>
  <si>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</si>
  <si>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</si>
  <si>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</si>
  <si>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</si>
  <si>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</si>
  <si>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</si>
  <si>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</si>
  <si>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</si>
  <si>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</si>
  <si>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</si>
  <si>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</si>
  <si>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</si>
  <si>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</si>
  <si>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</si>
  <si>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</si>
  <si>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</si>
  <si>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</si>
  <si>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</si>
  <si>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</si>
  <si>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</si>
  <si>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</si>
  <si>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</si>
  <si>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</si>
  <si>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</si>
  <si>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</si>
  <si>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</si>
  <si>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</si>
  <si>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</si>
  <si>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</si>
  <si>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</si>
  <si>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</si>
  <si>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</si>
  <si>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</si>
  <si>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</si>
  <si>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</si>
  <si>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</si>
  <si>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</si>
  <si>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</si>
  <si>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</si>
  <si>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</si>
  <si>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</si>
  <si>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</si>
  <si>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</si>
  <si>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</si>
  <si>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</si>
  <si>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</si>
  <si>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</si>
  <si>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</si>
  <si>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</si>
  <si>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</si>
  <si>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</si>
  <si>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</si>
  <si>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</si>
  <si>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</si>
  <si>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</si>
  <si>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</si>
  <si>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</si>
  <si>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</si>
  <si>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</si>
  <si>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</si>
  <si>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</si>
  <si>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</si>
  <si>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</si>
  <si>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</si>
  <si>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</si>
  <si>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</si>
  <si>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</si>
  <si>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</si>
  <si>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</si>
  <si>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</si>
  <si>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</si>
  <si>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</si>
  <si>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</si>
  <si>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</si>
  <si>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</si>
  <si>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</si>
  <si>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</si>
  <si>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</si>
  <si>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</si>
  <si>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</si>
  <si>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</si>
  <si>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</si>
  <si>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</si>
  <si>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</si>
  <si>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</si>
  <si>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</si>
  <si>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</si>
  <si>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</si>
  <si>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</si>
  <si>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</si>
  <si>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</si>
  <si>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</si>
  <si>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</si>
  <si>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</si>
  <si>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</si>
  <si>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</si>
  <si>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</si>
  <si>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</si>
  <si>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</si>
  <si>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</si>
  <si>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</si>
  <si>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</si>
  <si>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</si>
  <si>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</si>
  <si>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</si>
  <si>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</si>
  <si>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</si>
  <si>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</si>
  <si>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</si>
  <si>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</si>
  <si>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</si>
  <si>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</si>
  <si>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</si>
  <si>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</si>
  <si>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</si>
  <si>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</si>
  <si>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</si>
  <si>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</si>
  <si>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</si>
  <si>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</si>
  <si>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</si>
  <si>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</si>
  <si>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</si>
  <si>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</si>
  <si>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</si>
  <si>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</si>
  <si>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</si>
  <si>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</si>
  <si>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</si>
  <si>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</si>
  <si>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</si>
  <si>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</si>
  <si>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</si>
  <si>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</si>
  <si>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</si>
  <si>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</si>
  <si>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</si>
  <si>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</si>
  <si>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</si>
  <si>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</si>
  <si>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</si>
  <si>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</si>
  <si>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</si>
  <si>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</si>
  <si>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</si>
  <si>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</si>
  <si>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</si>
  <si>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</si>
  <si>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</si>
  <si>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</si>
  <si>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</si>
  <si>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</si>
  <si>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</si>
  <si>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</si>
  <si>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</si>
  <si>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</si>
  <si>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</si>
  <si>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</si>
  <si>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</si>
  <si>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</si>
  <si>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</si>
  <si>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</si>
  <si>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</si>
  <si>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</si>
  <si>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</si>
  <si>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</si>
  <si>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</si>
  <si>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</si>
  <si>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</si>
  <si>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</si>
  <si>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</si>
  <si>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</si>
  <si>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</si>
  <si>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</si>
  <si>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</si>
  <si>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</si>
  <si>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</si>
  <si>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</si>
  <si>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</si>
  <si>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</si>
  <si>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</si>
  <si>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</si>
  <si>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</si>
  <si>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</si>
  <si>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</si>
  <si>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</si>
  <si>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</si>
  <si>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</si>
  <si>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</si>
  <si>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</si>
  <si>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</si>
  <si>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</si>
  <si>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</si>
  <si>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</si>
  <si>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</si>
  <si>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</si>
  <si>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</si>
  <si>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</si>
  <si>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</si>
  <si>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</si>
  <si>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</si>
  <si>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</si>
  <si>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</si>
  <si>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</si>
  <si>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</si>
  <si>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</si>
  <si>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</si>
  <si>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</si>
  <si>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</si>
  <si>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</si>
  <si>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</si>
  <si>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</si>
  <si>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</si>
  <si>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</si>
  <si>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</si>
  <si>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</si>
  <si>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</si>
  <si>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</si>
  <si>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</si>
  <si>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</si>
  <si>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</si>
  <si>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</si>
  <si>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</si>
  <si>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</si>
  <si>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</si>
  <si>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</si>
  <si>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</si>
  <si>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</si>
  <si>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</si>
  <si>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</si>
  <si>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</si>
  <si>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</si>
  <si>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</si>
  <si>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</si>
  <si>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</si>
  <si>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</si>
  <si>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</si>
  <si>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</si>
  <si>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</si>
  <si>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</si>
  <si>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</si>
  <si>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</si>
  <si>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</si>
  <si>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</si>
  <si>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</si>
  <si>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</si>
  <si>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</si>
  <si>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</si>
  <si>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</si>
  <si>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</si>
  <si>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</si>
  <si>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</si>
  <si>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</si>
  <si>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</si>
  <si>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</si>
  <si>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</si>
  <si>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</si>
  <si>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</si>
  <si>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</si>
  <si>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</si>
  <si>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</si>
  <si>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</si>
  <si>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</si>
  <si>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</si>
  <si>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</si>
  <si>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</si>
  <si>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</si>
  <si>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</si>
  <si>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</si>
  <si>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</si>
  <si>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</si>
  <si>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</si>
  <si>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</si>
  <si>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</si>
  <si>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</si>
  <si>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</si>
  <si>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</si>
  <si>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</si>
  <si>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</si>
  <si>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</si>
  <si>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</si>
  <si>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</si>
  <si>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</si>
  <si>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</si>
  <si>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</si>
  <si>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</si>
  <si>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</si>
  <si>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</si>
  <si>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</si>
  <si>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</si>
  <si>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</si>
  <si>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</si>
  <si>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</si>
  <si>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</si>
  <si>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</si>
  <si>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</si>
  <si>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</si>
  <si>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</si>
  <si>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</si>
  <si>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</si>
  <si>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</si>
  <si>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</si>
  <si>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</si>
  <si>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</si>
  <si>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</si>
  <si>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</si>
  <si>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</si>
  <si>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</si>
  <si>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</si>
  <si>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</si>
  <si>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</si>
  <si>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</si>
  <si>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</si>
  <si>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</si>
  <si>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</si>
  <si>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</si>
  <si>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</si>
  <si>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</si>
  <si>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</si>
  <si>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</si>
  <si>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</si>
  <si>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</si>
  <si>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</si>
  <si>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</si>
  <si>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</si>
  <si>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</si>
  <si>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</si>
  <si>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</si>
  <si>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</si>
  <si>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</si>
  <si>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</si>
  <si>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</si>
  <si>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</si>
  <si>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</si>
  <si>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</si>
  <si>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</si>
  <si>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</si>
  <si>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</si>
  <si>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</si>
  <si>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</si>
  <si>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</si>
  <si>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</si>
  <si>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</si>
  <si>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</si>
  <si>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</si>
  <si>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</si>
  <si>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</si>
  <si>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</si>
  <si>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</si>
  <si>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</si>
  <si>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</si>
  <si>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</si>
  <si>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</si>
  <si>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</si>
  <si>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</si>
  <si>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</si>
  <si>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</si>
  <si>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</si>
  <si>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</si>
  <si>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</si>
  <si>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</si>
  <si>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</si>
  <si>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</si>
  <si>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</si>
  <si>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</si>
  <si>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</si>
  <si>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</si>
  <si>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</si>
  <si>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</si>
  <si>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</si>
  <si>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</si>
  <si>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</si>
  <si>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</si>
  <si>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</si>
  <si>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</si>
  <si>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</si>
  <si>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</si>
  <si>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</si>
  <si>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</si>
  <si>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</si>
  <si>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</si>
  <si>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</si>
  <si>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</si>
  <si>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</si>
  <si>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</si>
  <si>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</si>
  <si>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</si>
  <si>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</si>
  <si>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</si>
  <si>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</si>
  <si>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</si>
  <si>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</si>
  <si>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</si>
  <si>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</si>
  <si>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</si>
  <si>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</si>
  <si>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</si>
  <si>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</si>
  <si>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</si>
  <si>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</si>
  <si>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</si>
  <si>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</si>
  <si>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</si>
  <si>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</si>
  <si>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</si>
  <si>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</si>
  <si>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</si>
  <si>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</si>
  <si>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</si>
  <si>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</si>
  <si>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</si>
  <si>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</si>
  <si>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</si>
  <si>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</si>
  <si>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</si>
  <si>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</si>
  <si>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</si>
  <si>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</si>
  <si>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</si>
  <si>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</si>
  <si>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</si>
  <si>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</si>
  <si>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</si>
  <si>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</si>
  <si>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</si>
  <si>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</si>
  <si>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</si>
  <si>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</si>
  <si>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</si>
  <si>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</si>
  <si>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</si>
  <si>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</si>
  <si>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</si>
  <si>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</si>
  <si>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</si>
  <si>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</si>
  <si>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</si>
  <si>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</si>
  <si>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</si>
  <si>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</si>
  <si>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</si>
  <si>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</si>
  <si>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</si>
  <si>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</si>
  <si>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</si>
  <si>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</si>
  <si>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</si>
  <si>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</si>
  <si>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</si>
  <si>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</si>
  <si>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</si>
  <si>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</si>
  <si>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</si>
  <si>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</si>
  <si>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</si>
  <si>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</si>
  <si>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</si>
  <si>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</si>
  <si>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</si>
  <si>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</si>
  <si>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</si>
  <si>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</si>
  <si>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</si>
  <si>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</si>
  <si>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</si>
  <si>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</si>
  <si>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</si>
  <si>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</si>
  <si>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</si>
  <si>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</si>
  <si>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</si>
  <si>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</si>
  <si>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</si>
  <si>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</si>
  <si>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</si>
  <si>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</si>
  <si>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</si>
  <si>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</si>
  <si>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</si>
  <si>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</si>
  <si>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</si>
  <si>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</si>
  <si>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</si>
  <si>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</si>
  <si>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</si>
  <si>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</si>
  <si>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</si>
  <si>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</si>
  <si>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</si>
  <si>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</si>
  <si>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</si>
  <si>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</si>
  <si>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</si>
  <si>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</si>
  <si>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</si>
  <si>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</si>
  <si>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</si>
  <si>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</si>
  <si>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</si>
  <si>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</si>
  <si>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</si>
  <si>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</si>
  <si>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</si>
  <si>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</si>
  <si>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</si>
  <si>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</si>
  <si>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</si>
  <si>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</si>
  <si>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</si>
  <si>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</si>
  <si>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</si>
  <si>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</si>
  <si>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</si>
  <si>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</si>
  <si>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</si>
  <si>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</si>
  <si>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</si>
  <si>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</si>
  <si>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</si>
  <si>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</si>
  <si>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</si>
  <si>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</si>
  <si>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</si>
  <si>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</si>
  <si>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</si>
  <si>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</si>
  <si>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</si>
  <si>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</si>
  <si>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</si>
  <si>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</si>
  <si>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</si>
  <si>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</si>
  <si>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</si>
  <si>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</si>
  <si>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</si>
  <si>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</si>
  <si>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</si>
  <si>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</si>
  <si>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</si>
  <si>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</si>
  <si>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</si>
  <si>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</si>
  <si>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</si>
  <si>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</si>
  <si>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</si>
  <si>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</si>
  <si>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</si>
  <si>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</si>
  <si>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</si>
  <si>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</si>
  <si>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</si>
  <si>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</si>
  <si>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</si>
  <si>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</si>
  <si>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</si>
  <si>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</si>
  <si>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</si>
  <si>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</si>
  <si>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</si>
  <si>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</si>
  <si>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</si>
  <si>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</si>
  <si>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</si>
  <si>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</si>
  <si>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</si>
  <si>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</si>
  <si>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</si>
  <si>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</si>
  <si>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</si>
  <si>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</si>
  <si>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</si>
  <si>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</si>
  <si>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</si>
  <si>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</si>
  <si>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</si>
  <si>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</si>
  <si>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</si>
  <si>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</si>
  <si>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</si>
  <si>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</si>
  <si>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</si>
  <si>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</si>
  <si>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</si>
  <si>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</si>
  <si>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</si>
  <si>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</si>
  <si>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</si>
  <si>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</si>
  <si>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</si>
  <si>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</si>
  <si>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</si>
  <si>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</si>
  <si>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</si>
  <si>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</si>
  <si>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</si>
  <si>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</si>
  <si>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</si>
  <si>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</si>
  <si>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</si>
  <si>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</si>
  <si>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</si>
  <si>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</si>
  <si>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</si>
  <si>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</si>
  <si>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</si>
  <si>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</si>
  <si>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</si>
  <si>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</si>
  <si>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</si>
  <si>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</si>
  <si>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</si>
  <si>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</si>
  <si>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</si>
  <si>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</si>
  <si>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</si>
  <si>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</si>
  <si>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</si>
  <si>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</si>
  <si>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</si>
  <si>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</si>
  <si>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</si>
  <si>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</si>
  <si>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</si>
  <si>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</si>
  <si>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</si>
  <si>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</si>
  <si>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</si>
  <si>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</si>
  <si>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</si>
  <si>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</si>
  <si>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</si>
  <si>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</si>
  <si>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</si>
  <si>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</si>
  <si>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</si>
  <si>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</si>
  <si>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</si>
  <si>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</si>
  <si>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</si>
  <si>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</si>
  <si>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</si>
  <si>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</si>
  <si>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</si>
  <si>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</si>
  <si>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</si>
  <si>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</si>
  <si>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</si>
  <si>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</si>
  <si>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</si>
  <si>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</si>
  <si>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</si>
  <si>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</si>
  <si>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</si>
  <si>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</si>
  <si>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</si>
  <si>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</si>
  <si>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</si>
  <si>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</si>
  <si>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</si>
  <si>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</si>
  <si>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</si>
  <si>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</si>
  <si>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</si>
  <si>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</si>
  <si>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</si>
  <si>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</si>
  <si>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</si>
  <si>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</si>
  <si>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</si>
  <si>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</si>
  <si>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</si>
  <si>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</si>
  <si>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</si>
  <si>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</si>
  <si>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</si>
  <si>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</si>
  <si>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</si>
  <si>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</si>
  <si>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</si>
  <si>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</si>
  <si>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</si>
  <si>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</si>
  <si>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</si>
  <si>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</si>
  <si>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</si>
  <si>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</si>
  <si>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</si>
  <si>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</si>
  <si>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</si>
  <si>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</si>
  <si>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</si>
  <si>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</si>
  <si>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</si>
  <si>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</si>
  <si>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</si>
  <si>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</si>
  <si>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</si>
  <si>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</si>
  <si>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</si>
  <si>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</si>
  <si>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</si>
  <si>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</si>
  <si>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</si>
  <si>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</si>
  <si>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</si>
  <si>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</si>
  <si>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</si>
  <si>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</si>
  <si>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</si>
  <si>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</si>
  <si>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</si>
  <si>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</si>
  <si>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</si>
  <si>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</si>
  <si>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</si>
  <si>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</si>
  <si>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</si>
  <si>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</si>
  <si>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</si>
  <si>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</si>
  <si>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</si>
  <si>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</si>
  <si>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</si>
  <si>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</si>
  <si>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</si>
  <si>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</si>
  <si>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</si>
  <si>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</si>
  <si>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</si>
  <si>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</si>
  <si>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</si>
  <si>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</si>
  <si>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</si>
  <si>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</si>
  <si>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</si>
  <si>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</si>
  <si>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</si>
  <si>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</si>
  <si>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</si>
  <si>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</si>
  <si>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</si>
  <si>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</si>
  <si>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</si>
  <si>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</si>
  <si>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</si>
  <si>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</si>
  <si>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</si>
  <si>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</si>
  <si>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</si>
  <si>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</si>
  <si>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</si>
  <si>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</si>
  <si>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</si>
  <si>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</si>
  <si>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</si>
  <si>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</si>
  <si>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</si>
  <si>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</si>
  <si>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</si>
  <si>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</si>
  <si>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</si>
  <si>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</si>
  <si>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</si>
  <si>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</si>
  <si>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</si>
  <si>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</si>
  <si>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</si>
  <si>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</si>
  <si>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</si>
  <si>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</si>
  <si>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</si>
  <si>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</si>
  <si>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</si>
  <si>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</si>
  <si>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</si>
  <si>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</si>
  <si>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</si>
  <si>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</si>
  <si>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</si>
  <si>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</si>
  <si>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</si>
  <si>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</si>
  <si>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</si>
  <si>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</si>
  <si>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</si>
  <si>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</si>
  <si>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</si>
  <si>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</si>
  <si>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</si>
  <si>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</si>
  <si>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</si>
  <si>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</si>
  <si>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</si>
  <si>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</si>
  <si>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</si>
  <si>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</si>
  <si>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</si>
  <si>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</si>
  <si>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</si>
  <si>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</si>
  <si>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</si>
  <si>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</si>
  <si>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</si>
  <si>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</si>
  <si>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</si>
  <si>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</si>
  <si>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</si>
  <si>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</si>
  <si>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</si>
  <si>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</si>
  <si>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</si>
  <si>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</si>
  <si>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</si>
  <si>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</si>
  <si>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</si>
  <si>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</si>
  <si>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</si>
  <si>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</si>
  <si>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</si>
  <si>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</si>
  <si>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</si>
  <si>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</si>
  <si>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</si>
  <si>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</si>
  <si>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</si>
  <si>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</si>
  <si>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</si>
  <si>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</si>
  <si>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</si>
  <si>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</si>
  <si>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</si>
  <si>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</si>
  <si>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</si>
  <si>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</si>
  <si>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</si>
  <si>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</si>
  <si>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</si>
  <si>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</si>
  <si>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</si>
  <si>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</si>
  <si>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</si>
  <si>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</si>
  <si>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</si>
  <si>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</si>
  <si>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</si>
  <si>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</si>
  <si>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</si>
  <si>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</si>
  <si>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</si>
  <si>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</si>
  <si>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</si>
  <si>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</si>
  <si>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</si>
  <si>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</si>
  <si>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</si>
  <si>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</si>
  <si>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</si>
  <si>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</si>
  <si>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</si>
  <si>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</si>
  <si>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</si>
  <si>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</si>
  <si>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</si>
  <si>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</si>
  <si>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</si>
  <si>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</si>
  <si>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</si>
  <si>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</si>
  <si>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</si>
  <si>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</si>
  <si>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</si>
  <si>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</si>
  <si>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</si>
  <si>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</si>
  <si>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</si>
  <si>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</si>
  <si>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</si>
  <si>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</si>
  <si>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</si>
  <si>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</si>
  <si>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</si>
  <si>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</si>
  <si>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</si>
  <si>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</si>
  <si>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</si>
  <si>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</si>
  <si>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</si>
  <si>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</si>
  <si>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</si>
  <si>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</si>
  <si>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</si>
  <si>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</si>
  <si>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</si>
  <si>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</si>
  <si>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</si>
  <si>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</si>
  <si>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</si>
  <si>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</si>
  <si>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</si>
  <si>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</si>
  <si>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</si>
  <si>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</si>
  <si>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</si>
  <si>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</si>
  <si>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</si>
  <si>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</si>
  <si>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</si>
  <si>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</si>
  <si>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</si>
  <si>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</si>
  <si>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</si>
  <si>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</si>
  <si>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</si>
  <si>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</si>
  <si>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</si>
  <si>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</si>
  <si>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</si>
  <si>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</si>
  <si>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</si>
  <si>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</si>
  <si>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</si>
  <si>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</si>
  <si>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</si>
  <si>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</si>
  <si>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</si>
  <si>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</si>
  <si>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</si>
  <si>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</si>
  <si>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</si>
  <si>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</si>
  <si>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</si>
  <si>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</si>
  <si>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</si>
  <si>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</si>
  <si>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</si>
  <si>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</si>
  <si>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</si>
  <si>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</si>
  <si>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</si>
  <si>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</si>
  <si>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</si>
  <si>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</si>
  <si>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</si>
  <si>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</si>
  <si>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</si>
  <si>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</si>
  <si>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</si>
  <si>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</si>
  <si>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</si>
  <si>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</si>
  <si>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</si>
  <si>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</si>
  <si>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</si>
  <si>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</si>
  <si>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</si>
  <si>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</si>
  <si>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</si>
  <si>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</si>
  <si>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</si>
  <si>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</si>
  <si>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</si>
  <si>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</si>
  <si>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</si>
  <si>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</si>
  <si>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</si>
  <si>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</si>
  <si>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</si>
  <si>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</si>
  <si>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</si>
  <si>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</si>
  <si>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</si>
  <si>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</si>
  <si>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</si>
  <si>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</si>
  <si>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</si>
  <si>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</si>
  <si>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</si>
  <si>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</si>
  <si>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</si>
  <si>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</si>
  <si>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</si>
  <si>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</si>
  <si>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</si>
  <si>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</si>
  <si>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</si>
  <si>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</si>
  <si>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</si>
  <si>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</si>
  <si>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</si>
  <si>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</si>
  <si>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</si>
  <si>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</si>
  <si>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</si>
  <si>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</si>
  <si>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</si>
  <si>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</si>
  <si>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</si>
  <si>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</si>
  <si>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</si>
  <si>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</si>
  <si>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</si>
  <si>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</si>
  <si>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</si>
  <si>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</si>
  <si>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</si>
  <si>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</si>
  <si>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</si>
  <si>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</si>
  <si>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</si>
  <si>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</si>
  <si>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</si>
  <si>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</si>
  <si>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</si>
  <si>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</si>
  <si>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</si>
  <si>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</si>
  <si>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</si>
  <si>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</si>
  <si>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</si>
  <si>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</si>
  <si>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</si>
  <si>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</si>
  <si>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</si>
  <si>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</si>
  <si>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</si>
  <si>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</si>
  <si>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</si>
  <si>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</si>
  <si>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</si>
  <si>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</si>
  <si>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</si>
  <si>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</si>
  <si>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</si>
  <si>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</si>
  <si>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</si>
  <si>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</si>
  <si>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</si>
  <si>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</si>
  <si>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</si>
  <si>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</si>
  <si>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</si>
  <si>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</si>
  <si>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</si>
  <si>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</si>
  <si>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</si>
  <si>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</si>
  <si>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</si>
  <si>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</si>
  <si>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</si>
  <si>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</si>
  <si>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</si>
  <si>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</si>
  <si>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</si>
  <si>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</si>
  <si>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</si>
  <si>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</si>
  <si>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</si>
  <si>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</si>
  <si>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</si>
  <si>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</si>
  <si>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</si>
  <si>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</si>
  <si>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</si>
  <si>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</si>
  <si>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</si>
  <si>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</si>
  <si>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</si>
  <si>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</si>
  <si>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</si>
  <si>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</si>
  <si>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</si>
  <si>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</si>
  <si>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</si>
  <si>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</si>
  <si>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</si>
  <si>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</si>
  <si>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</si>
  <si>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</si>
  <si>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</si>
  <si>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</si>
  <si>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</si>
  <si>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</si>
  <si>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</si>
  <si>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</si>
  <si>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</si>
  <si>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</si>
  <si>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</si>
  <si>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</si>
  <si>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</si>
  <si>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</si>
  <si>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</si>
  <si>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</si>
  <si>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</si>
  <si>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</si>
  <si>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</si>
  <si>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</si>
  <si>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</si>
  <si>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</si>
  <si>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</si>
  <si>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</si>
  <si>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</si>
  <si>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</si>
  <si>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</si>
  <si>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</si>
  <si>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</si>
  <si>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</si>
  <si>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</si>
  <si>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</si>
  <si>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</si>
  <si>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</si>
  <si>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</si>
  <si>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</si>
  <si>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</si>
  <si>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</si>
  <si>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</si>
  <si>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</si>
  <si>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</si>
  <si>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</si>
  <si>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</si>
  <si>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</si>
  <si>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</si>
  <si>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</si>
  <si>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</si>
  <si>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</si>
  <si>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</si>
  <si>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</si>
  <si>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</si>
  <si>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</si>
  <si>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</si>
  <si>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</si>
  <si>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</si>
  <si>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</si>
  <si>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</si>
  <si>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</si>
  <si>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</si>
  <si>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</si>
  <si>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</si>
  <si>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</si>
  <si>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</si>
  <si>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</si>
  <si>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</si>
  <si>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</si>
  <si>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</si>
  <si>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</si>
  <si>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</si>
  <si>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</si>
  <si>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</si>
  <si>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</si>
  <si>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</si>
  <si>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</si>
  <si>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</si>
  <si>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</si>
  <si>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</si>
  <si>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</si>
  <si>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</si>
  <si>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</si>
  <si>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</si>
  <si>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</si>
  <si>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</si>
  <si>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</si>
  <si>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</si>
  <si>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</si>
  <si>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</si>
  <si>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</si>
  <si>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</si>
  <si>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</si>
  <si>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</si>
  <si>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</si>
  <si>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</si>
  <si>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</si>
  <si>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</si>
  <si>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</si>
  <si>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</si>
  <si>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</si>
  <si>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</si>
  <si>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</si>
  <si>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</si>
  <si>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</si>
  <si>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</si>
  <si>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</si>
  <si>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</si>
  <si>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</si>
  <si>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</si>
  <si>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</si>
  <si>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</si>
  <si>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</si>
  <si>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</si>
  <si>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</si>
  <si>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</si>
  <si>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</si>
  <si>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</si>
  <si>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</si>
  <si>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</si>
  <si>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</si>
  <si>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</si>
  <si>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</si>
  <si>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</si>
  <si>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</si>
  <si>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</si>
  <si>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</si>
  <si>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</si>
  <si>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</si>
  <si>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</si>
  <si>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</si>
  <si>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</si>
  <si>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</si>
  <si>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</si>
  <si>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</si>
  <si>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</si>
  <si>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</si>
  <si>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</si>
  <si>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</si>
  <si>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</si>
  <si>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</si>
  <si>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</si>
  <si>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</si>
  <si>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</si>
  <si>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</si>
  <si>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</si>
  <si>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</si>
  <si>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</si>
  <si>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</si>
  <si>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</si>
  <si>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</si>
  <si>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</si>
  <si>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</si>
  <si>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</si>
  <si>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</si>
  <si>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</si>
  <si>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</si>
  <si>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</si>
  <si>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</si>
  <si>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</si>
  <si>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</si>
  <si>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</si>
  <si>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</si>
  <si>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</si>
  <si>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</si>
  <si>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</si>
  <si>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</si>
  <si>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</si>
  <si>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</si>
  <si>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</si>
  <si>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</si>
  <si>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</si>
  <si>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</si>
  <si>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</si>
  <si>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</si>
  <si>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</si>
  <si>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</si>
  <si>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</si>
  <si>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</si>
  <si>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</si>
  <si>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</si>
  <si>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</si>
  <si>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</si>
  <si>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</si>
  <si>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</si>
  <si>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</si>
  <si>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</si>
  <si>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</si>
  <si>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</si>
  <si>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</si>
  <si>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</si>
  <si>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</si>
  <si>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</si>
  <si>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</si>
  <si>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</si>
  <si>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</si>
  <si>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</si>
  <si>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</si>
  <si>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</si>
  <si>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</si>
  <si>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</si>
  <si>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</si>
  <si>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</si>
  <si>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</si>
  <si>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</si>
  <si>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</si>
  <si>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</si>
  <si>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</si>
  <si>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</si>
  <si>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</si>
  <si>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</si>
  <si>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</si>
  <si>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</si>
  <si>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</si>
  <si>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</si>
  <si>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</si>
  <si>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</si>
  <si>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</si>
  <si>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</si>
  <si>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</si>
  <si>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</si>
  <si>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</si>
  <si>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</si>
  <si>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</si>
  <si>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</si>
  <si>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</si>
  <si>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</si>
  <si>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</si>
  <si>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</si>
  <si>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</si>
  <si>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</si>
  <si>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</si>
  <si>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</si>
  <si>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</si>
  <si>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</si>
  <si>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</si>
  <si>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</si>
  <si>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</si>
  <si>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</si>
  <si>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</si>
  <si>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</si>
  <si>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</si>
  <si>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</si>
  <si>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</si>
  <si>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</si>
  <si>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</si>
  <si>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</si>
  <si>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</si>
  <si>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</si>
  <si>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</si>
  <si>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</si>
  <si>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</si>
  <si>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</si>
  <si>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</si>
  <si>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</si>
  <si>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</si>
  <si>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</si>
  <si>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</si>
  <si>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</si>
  <si>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</si>
  <si>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</si>
  <si>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</si>
  <si>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</si>
  <si>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</si>
  <si>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</si>
  <si>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</si>
  <si>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</si>
  <si>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</si>
  <si>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</si>
  <si>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</si>
  <si>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</si>
  <si>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</si>
  <si>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</si>
  <si>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</si>
  <si>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</si>
  <si>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</si>
  <si>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</si>
  <si>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</si>
  <si>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</si>
  <si>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</si>
  <si>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</si>
  <si>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</si>
  <si>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</si>
  <si>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</si>
  <si>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</si>
  <si>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</si>
  <si>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</si>
  <si>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</si>
  <si>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</si>
  <si>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</si>
  <si>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</si>
  <si>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</si>
  <si>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</si>
  <si>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</si>
  <si>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</si>
  <si>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</si>
  <si>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</si>
  <si>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</si>
  <si>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</si>
  <si>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</si>
  <si>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</si>
  <si>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</si>
  <si>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</si>
  <si>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</si>
  <si>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</si>
  <si>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</si>
  <si>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</si>
  <si>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</si>
  <si>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</si>
  <si>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</si>
  <si>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</si>
  <si>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</si>
  <si>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</si>
  <si>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</si>
  <si>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</si>
  <si>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</si>
  <si>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</si>
  <si>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</si>
  <si>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</si>
  <si>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</si>
  <si>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</si>
  <si>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</si>
  <si>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</si>
  <si>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</si>
  <si>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</si>
  <si>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</si>
  <si>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</si>
  <si>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</si>
  <si>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</si>
  <si>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</si>
  <si>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</si>
  <si>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</si>
  <si>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</si>
  <si>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</si>
  <si>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</si>
  <si>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</si>
  <si>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</si>
  <si>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</si>
  <si>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</si>
  <si>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</si>
  <si>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</si>
  <si>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</si>
  <si>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</si>
  <si>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</si>
  <si>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</si>
  <si>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</si>
  <si>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</si>
  <si>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</si>
  <si>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</si>
  <si>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</si>
  <si>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</si>
  <si>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</si>
  <si>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</si>
  <si>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</si>
  <si>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</si>
  <si>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</si>
  <si>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</si>
  <si>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</si>
  <si>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</si>
  <si>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</si>
  <si>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</si>
  <si>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</si>
  <si>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</si>
  <si>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</si>
  <si>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</si>
  <si>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</si>
  <si>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</si>
  <si>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</si>
  <si>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</si>
  <si>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</si>
  <si>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</si>
  <si>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</si>
  <si>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</si>
  <si>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</si>
  <si>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</si>
  <si>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</si>
  <si>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</si>
  <si>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</si>
  <si>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</si>
  <si>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</si>
  <si>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</si>
  <si>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</si>
  <si>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</si>
  <si>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</si>
  <si>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</si>
  <si>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</si>
  <si>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</si>
  <si>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</si>
  <si>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</si>
  <si>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</si>
  <si>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</si>
  <si>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</si>
  <si>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</si>
  <si>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</si>
  <si>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</si>
  <si>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</si>
  <si>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</si>
  <si>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</si>
  <si>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</si>
  <si>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</si>
  <si>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</si>
  <si>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</si>
  <si>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</si>
  <si>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</si>
  <si>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</si>
  <si>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</si>
  <si>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</si>
  <si>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</si>
  <si>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</si>
  <si>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</si>
  <si>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</si>
  <si>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</si>
  <si>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</si>
  <si>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</si>
  <si>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</si>
  <si>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</si>
  <si>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</si>
  <si>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</si>
  <si>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</si>
  <si>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</si>
  <si>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</si>
  <si>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</si>
  <si>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</si>
  <si>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</si>
  <si>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</si>
  <si>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</si>
  <si>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</si>
  <si>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</si>
  <si>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</si>
  <si>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</si>
  <si>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</si>
  <si>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</si>
  <si>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</si>
  <si>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</si>
  <si>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</si>
  <si>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</si>
  <si>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</si>
  <si>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</si>
  <si>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</si>
  <si>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</si>
  <si>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</si>
  <si>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</si>
  <si>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</si>
  <si>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</si>
  <si>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</si>
  <si>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</si>
  <si>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</si>
  <si>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</si>
  <si>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</si>
  <si>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</si>
  <si>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</si>
  <si>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</si>
  <si>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</si>
  <si>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</si>
  <si>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</si>
  <si>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</si>
  <si>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</si>
  <si>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</si>
  <si>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</si>
  <si>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</si>
  <si>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</si>
  <si>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</si>
  <si>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</si>
  <si>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</si>
  <si>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</si>
  <si>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</si>
  <si>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</si>
  <si>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</si>
  <si>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</si>
  <si>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</si>
  <si>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</si>
  <si>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</si>
  <si>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</si>
  <si>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</si>
  <si>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</si>
  <si>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</si>
  <si>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</si>
  <si>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</si>
  <si>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</si>
  <si>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</si>
  <si>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</si>
  <si>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</si>
  <si>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</si>
  <si>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</si>
  <si>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</si>
  <si>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</si>
  <si>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</si>
  <si>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</si>
  <si>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</si>
  <si>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</si>
  <si>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</si>
  <si>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</si>
  <si>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</si>
  <si>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</si>
  <si>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</si>
  <si>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</si>
  <si>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</si>
  <si>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</si>
  <si>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</si>
  <si>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</si>
  <si>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</si>
  <si>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</si>
  <si>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</si>
  <si>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</si>
  <si>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</si>
  <si>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</si>
  <si>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</si>
  <si>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</si>
  <si>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</si>
  <si>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</si>
  <si>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</si>
  <si>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</si>
  <si>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</si>
  <si>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</si>
  <si>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</si>
  <si>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</si>
  <si>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</si>
  <si>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</si>
  <si>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</si>
  <si>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</si>
  <si>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</si>
  <si>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</si>
  <si>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</si>
  <si>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</si>
  <si>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</si>
  <si>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</si>
  <si>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</si>
  <si>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</si>
  <si>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</si>
  <si>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</si>
  <si>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</si>
  <si>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</si>
  <si>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</si>
  <si>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</si>
  <si>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</si>
  <si>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</si>
  <si>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</si>
  <si>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</si>
  <si>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</si>
  <si>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</si>
  <si>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</si>
  <si>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</si>
  <si>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</si>
  <si>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</si>
  <si>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</si>
  <si>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</si>
  <si>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</si>
  <si>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</si>
  <si>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</si>
  <si>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</si>
  <si>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</si>
  <si>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</si>
  <si>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</si>
  <si>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</si>
  <si>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</si>
  <si>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</si>
  <si>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</si>
  <si>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</si>
  <si>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</si>
  <si>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</si>
  <si>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</si>
  <si>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</si>
  <si>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</si>
  <si>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</si>
  <si>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</si>
  <si>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</si>
  <si>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</si>
  <si>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</si>
  <si>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</si>
  <si>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</si>
  <si>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</si>
  <si>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</si>
  <si>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</si>
  <si>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</si>
  <si>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</si>
  <si>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</si>
  <si>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</si>
  <si>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</si>
  <si>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</si>
  <si>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</si>
  <si>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</si>
  <si>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</si>
  <si>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</si>
  <si>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</si>
  <si>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</si>
  <si>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</si>
  <si>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</si>
  <si>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</si>
  <si>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</si>
  <si>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</si>
  <si>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</si>
  <si>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</si>
  <si>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</si>
  <si>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</si>
  <si>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</si>
  <si>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</si>
  <si>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</si>
  <si>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</si>
  <si>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</si>
  <si>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</si>
  <si>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</si>
  <si>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</si>
  <si>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</si>
  <si>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</si>
  <si>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</si>
  <si>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</si>
  <si>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</si>
  <si>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</si>
  <si>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</si>
  <si>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</si>
  <si>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</si>
  <si>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</si>
  <si>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</si>
  <si>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</si>
  <si>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</si>
  <si>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</si>
  <si>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</si>
  <si>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</si>
  <si>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</si>
  <si>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</si>
  <si>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</si>
  <si>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</si>
  <si>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</si>
  <si>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</si>
  <si>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</si>
  <si>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</si>
  <si>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</si>
  <si>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</si>
  <si>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</si>
  <si>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</si>
  <si>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</si>
  <si>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</si>
  <si>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</si>
  <si>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</si>
  <si>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</si>
  <si>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</si>
  <si>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</si>
  <si>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</si>
  <si>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</si>
  <si>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</si>
  <si>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</si>
  <si>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</si>
  <si>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</si>
  <si>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</si>
  <si>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</si>
  <si>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</si>
  <si>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</si>
  <si>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</si>
  <si>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</si>
  <si>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</si>
  <si>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</si>
  <si>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</si>
  <si>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</si>
  <si>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</si>
  <si>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</si>
  <si>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</si>
  <si>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</si>
  <si>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</si>
  <si>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</si>
  <si>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</si>
  <si>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</si>
  <si>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</si>
  <si>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</si>
  <si>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</si>
  <si>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</si>
  <si>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</si>
  <si>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</si>
  <si>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</si>
  <si>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</si>
  <si>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</si>
  <si>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</si>
  <si>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</si>
  <si>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</si>
  <si>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</si>
  <si>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</si>
  <si>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</si>
  <si>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</si>
  <si>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</si>
  <si>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</si>
  <si>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</si>
  <si>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</si>
  <si>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</si>
  <si>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</si>
  <si>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</si>
  <si>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</si>
  <si>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</si>
  <si>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</si>
  <si>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</si>
  <si>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</si>
  <si>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</si>
  <si>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</si>
  <si>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</si>
  <si>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</si>
  <si>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</si>
  <si>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</si>
  <si>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</si>
  <si>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</si>
  <si>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</si>
  <si>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</si>
  <si>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</si>
  <si>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</si>
  <si>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</si>
  <si>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</si>
  <si>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</si>
  <si>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</si>
  <si>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</si>
  <si>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</si>
  <si>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</si>
  <si>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</si>
  <si>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</si>
  <si>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</si>
  <si>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</si>
  <si>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</si>
  <si>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</si>
  <si>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</si>
  <si>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</si>
  <si>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</si>
  <si>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</si>
  <si>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</si>
  <si>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</si>
  <si>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</si>
  <si>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</si>
  <si>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</si>
  <si>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</si>
  <si>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</si>
  <si>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</si>
  <si>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</si>
  <si>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</si>
  <si>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</si>
  <si>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</si>
  <si>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</si>
  <si>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</si>
  <si>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</si>
  <si>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</si>
  <si>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</si>
  <si>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</si>
  <si>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</si>
  <si>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</si>
  <si>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</si>
  <si>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</si>
  <si>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</si>
  <si>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</si>
  <si>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</si>
  <si>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</si>
  <si>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</si>
  <si>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</si>
  <si>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</si>
  <si>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</si>
  <si>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</si>
  <si>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</si>
  <si>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</si>
  <si>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</si>
  <si>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</si>
  <si>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</si>
  <si>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</si>
  <si>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</si>
  <si>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</si>
  <si>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</si>
  <si>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</si>
  <si>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</si>
  <si>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</si>
  <si>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</si>
  <si>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</si>
  <si>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</si>
  <si>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</si>
  <si>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</si>
  <si>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</si>
  <si>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</si>
  <si>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</si>
  <si>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</si>
  <si>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</si>
  <si>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</si>
  <si>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</si>
  <si>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</si>
  <si>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</si>
  <si>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</si>
  <si>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</si>
  <si>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</si>
  <si>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</si>
  <si>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</si>
  <si>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</si>
  <si>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</si>
  <si>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</si>
  <si>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</si>
  <si>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</si>
  <si>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</si>
  <si>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</si>
  <si>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</si>
  <si>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</si>
  <si>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</si>
  <si>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</si>
  <si>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</si>
  <si>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</si>
  <si>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</si>
  <si>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</si>
  <si>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</si>
  <si>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</si>
  <si>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</si>
  <si>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</si>
  <si>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</si>
  <si>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</si>
  <si>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</si>
  <si>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</si>
  <si>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</si>
  <si>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</si>
  <si>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</si>
  <si>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</si>
  <si>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</si>
  <si>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</si>
  <si>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</si>
  <si>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</si>
  <si>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</si>
  <si>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</si>
  <si>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</si>
  <si>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</si>
  <si>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</si>
  <si>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</si>
  <si>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</si>
  <si>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</si>
  <si>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</si>
  <si>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</si>
  <si>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</si>
  <si>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</si>
  <si>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</si>
  <si>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</si>
  <si>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</si>
  <si>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</si>
  <si>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</si>
  <si>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</si>
  <si>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</si>
  <si>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</si>
  <si>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</si>
  <si>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</si>
  <si>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</si>
  <si>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</si>
  <si>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</si>
  <si>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</si>
  <si>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</si>
  <si>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</si>
  <si>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</si>
  <si>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</si>
  <si>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</si>
  <si>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</si>
  <si>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</si>
  <si>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</si>
  <si>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</si>
  <si>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</si>
  <si>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</si>
  <si>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</si>
  <si>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</si>
  <si>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</si>
  <si>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</si>
  <si>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</si>
  <si>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</si>
  <si>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</si>
  <si>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</si>
  <si>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</si>
  <si>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</si>
  <si>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</si>
  <si>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</si>
  <si>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</si>
  <si>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</si>
  <si>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</si>
  <si>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</si>
  <si>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</si>
  <si>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</si>
  <si>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</si>
  <si>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</si>
  <si>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</si>
  <si>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</si>
  <si>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</si>
  <si>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</si>
  <si>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</si>
  <si>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</si>
  <si>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</si>
  <si>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</si>
  <si>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</si>
  <si>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</si>
  <si>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</si>
  <si>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</si>
  <si>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</si>
  <si>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</si>
  <si>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</si>
  <si>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</si>
  <si>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</si>
  <si>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</si>
  <si>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</si>
  <si>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</si>
  <si>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</si>
  <si>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</si>
  <si>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</si>
  <si>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</si>
  <si>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</si>
  <si>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</si>
  <si>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</si>
  <si>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</si>
  <si>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</si>
  <si>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</si>
  <si>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</si>
  <si>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</si>
  <si>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</si>
  <si>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</si>
  <si>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</si>
  <si>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</si>
  <si>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</si>
  <si>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</si>
  <si>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</si>
  <si>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</si>
  <si>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</si>
  <si>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</si>
  <si>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</si>
  <si>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</si>
  <si>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</si>
  <si>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</si>
  <si>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</si>
  <si>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</si>
  <si>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</si>
  <si>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</si>
  <si>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</si>
  <si>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</si>
  <si>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</si>
  <si>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</si>
  <si>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</si>
  <si>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</si>
  <si>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</si>
  <si>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</si>
  <si>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</si>
  <si>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</si>
  <si>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</si>
  <si>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</si>
  <si>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</si>
  <si>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</si>
  <si>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</si>
  <si>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</si>
  <si>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</si>
  <si>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</si>
  <si>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</si>
  <si>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</si>
  <si>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</si>
  <si>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</si>
  <si>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</si>
  <si>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</si>
  <si>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</si>
  <si>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</si>
  <si>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</si>
  <si>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</si>
  <si>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</si>
  <si>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</si>
  <si>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</si>
  <si>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</si>
  <si>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</si>
  <si>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</si>
  <si>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</si>
  <si>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</si>
  <si>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</si>
  <si>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</si>
  <si>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</si>
  <si>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</si>
  <si>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</si>
  <si>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</si>
  <si>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</si>
  <si>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</si>
  <si>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</si>
  <si>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</si>
  <si>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</si>
  <si>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</si>
  <si>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</si>
  <si>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</si>
  <si>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</si>
  <si>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</si>
  <si>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</si>
  <si>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</si>
  <si>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</si>
  <si>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</si>
  <si>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</si>
  <si>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</si>
  <si>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</si>
  <si>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</si>
  <si>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</si>
  <si>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</si>
  <si>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</si>
  <si>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</si>
  <si>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</si>
  <si>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</si>
  <si>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</si>
  <si>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</si>
  <si>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</si>
  <si>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</si>
  <si>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</si>
  <si>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</si>
  <si>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</si>
  <si>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</si>
  <si>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</si>
  <si>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</si>
  <si>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</si>
  <si>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</si>
  <si>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</si>
  <si>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</si>
  <si>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</si>
  <si>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</si>
  <si>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</si>
  <si>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</si>
  <si>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</si>
  <si>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</si>
  <si>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</si>
  <si>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</si>
  <si>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</si>
  <si>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</si>
  <si>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</si>
  <si>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</si>
  <si>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</si>
  <si>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</si>
  <si>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</si>
  <si>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</si>
  <si>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</si>
  <si>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</si>
  <si>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</si>
  <si>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</si>
  <si>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</si>
  <si>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</si>
  <si>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</si>
  <si>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</si>
  <si>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</si>
  <si>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</si>
  <si>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</si>
  <si>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</si>
  <si>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</si>
  <si>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</si>
  <si>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</si>
  <si>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</si>
  <si>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</si>
  <si>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</si>
  <si>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</si>
  <si>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</si>
  <si>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</si>
  <si>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</si>
  <si>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</si>
  <si>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</si>
  <si>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</si>
  <si>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</si>
  <si>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</si>
  <si>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</si>
  <si>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</si>
  <si>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</si>
  <si>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</si>
  <si>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</si>
  <si>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</si>
  <si>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</si>
  <si>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</si>
  <si>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</si>
  <si>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</si>
  <si>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</si>
  <si>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</si>
  <si>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</si>
  <si>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</si>
  <si>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</si>
  <si>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</si>
  <si>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</si>
  <si>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</si>
  <si>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</si>
  <si>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</si>
  <si>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</si>
  <si>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</si>
  <si>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</si>
  <si>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</si>
  <si>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</si>
  <si>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</si>
  <si>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</si>
  <si>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</si>
  <si>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</si>
  <si>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</si>
  <si>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</si>
  <si>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</si>
  <si>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</si>
  <si>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</si>
  <si>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</si>
  <si>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</si>
  <si>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</si>
  <si>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</si>
  <si>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</si>
  <si>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</si>
  <si>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</si>
  <si>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</si>
  <si>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</si>
  <si>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</si>
  <si>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</si>
  <si>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</si>
  <si>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</si>
  <si>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</si>
  <si>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</si>
  <si>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</si>
  <si>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</si>
  <si>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</si>
  <si>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</si>
  <si>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</si>
  <si>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</si>
  <si>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</si>
  <si>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</si>
  <si>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</si>
  <si>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</si>
  <si>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</si>
  <si>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</si>
  <si>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</si>
  <si>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</si>
  <si>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</si>
  <si>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</si>
  <si>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</si>
  <si>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</si>
  <si>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</si>
  <si>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</si>
  <si>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</si>
  <si>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</si>
  <si>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</si>
  <si>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</si>
  <si>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</si>
  <si>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</si>
  <si>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</si>
  <si>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</si>
  <si>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</si>
  <si>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</si>
  <si>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</si>
  <si>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</si>
  <si>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</si>
  <si>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</si>
  <si>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</si>
  <si>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</si>
  <si>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</si>
  <si>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</si>
  <si>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</si>
  <si>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</si>
  <si>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</si>
  <si>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</si>
  <si>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</si>
  <si>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</si>
  <si>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</si>
  <si>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</si>
  <si>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</si>
  <si>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</si>
  <si>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</si>
  <si>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</si>
  <si>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</si>
  <si>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</si>
  <si>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</si>
  <si>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</si>
  <si>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</si>
  <si>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</si>
  <si>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</si>
  <si>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</si>
  <si>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</si>
  <si>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</si>
  <si>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</si>
  <si>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</si>
  <si>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</si>
  <si>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</si>
  <si>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</si>
  <si>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</si>
  <si>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</si>
  <si>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</si>
  <si>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</si>
  <si>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</si>
  <si>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</si>
  <si>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</si>
  <si>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</si>
  <si>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</si>
  <si>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</si>
  <si>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</si>
  <si>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</si>
  <si>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</si>
  <si>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</si>
  <si>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</si>
  <si>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</si>
  <si>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</si>
  <si>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</si>
  <si>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</si>
  <si>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</si>
  <si>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</si>
  <si>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</si>
  <si>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</si>
  <si>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</si>
  <si>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</si>
  <si>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</si>
  <si>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</si>
  <si>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</si>
  <si>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</si>
  <si>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</si>
  <si>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</si>
  <si>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</si>
  <si>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</si>
  <si>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</si>
  <si>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</si>
  <si>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</si>
  <si>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</si>
  <si>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</si>
  <si>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</si>
  <si>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</si>
  <si>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</si>
  <si>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</si>
  <si>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</si>
  <si>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</si>
  <si>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</si>
  <si>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</si>
  <si>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</si>
  <si>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</si>
  <si>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</si>
  <si>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</si>
  <si>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</si>
  <si>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</si>
  <si>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</si>
  <si>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</si>
  <si>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</si>
  <si>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</si>
  <si>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</si>
  <si>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</si>
  <si>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</si>
  <si>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</si>
  <si>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</si>
  <si>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</si>
  <si>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</si>
  <si>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</si>
  <si>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</si>
  <si>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</si>
  <si>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</si>
  <si>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</si>
  <si>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</si>
  <si>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</si>
  <si>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</si>
  <si>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</si>
  <si>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</si>
  <si>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</si>
  <si>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</si>
  <si>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</si>
  <si>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</si>
  <si>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</si>
  <si>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</si>
  <si>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</si>
  <si>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</si>
  <si>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</si>
  <si>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</si>
  <si>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</si>
  <si>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</si>
  <si>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</si>
  <si>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</si>
  <si>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</si>
  <si>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</si>
  <si>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</si>
  <si>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</si>
  <si>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</si>
  <si>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</si>
  <si>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</si>
  <si>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</si>
  <si>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</si>
  <si>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</si>
  <si>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</si>
  <si>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</si>
  <si>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</si>
  <si>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</si>
  <si>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</si>
  <si>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</si>
  <si>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</si>
  <si>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</si>
  <si>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</si>
  <si>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</si>
  <si>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</si>
  <si>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</si>
  <si>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</si>
  <si>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</si>
  <si>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</si>
  <si>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</si>
  <si>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</si>
  <si>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</si>
  <si>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</si>
  <si>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</si>
  <si>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</si>
  <si>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</si>
  <si>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</si>
  <si>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</si>
  <si>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</si>
  <si>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</si>
  <si>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</si>
  <si>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</si>
  <si>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</si>
  <si>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</si>
  <si>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</si>
  <si>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</si>
  <si>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</si>
  <si>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</si>
  <si>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</si>
  <si>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</si>
  <si>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</si>
  <si>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</si>
  <si>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</si>
  <si>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</si>
  <si>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</si>
  <si>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</si>
  <si>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</si>
  <si>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</si>
  <si>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</si>
  <si>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</si>
  <si>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</si>
  <si>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</si>
  <si>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</si>
  <si>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</si>
  <si>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</si>
  <si>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</si>
  <si>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</si>
  <si>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</si>
  <si>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</si>
  <si>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</si>
  <si>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</si>
  <si>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</si>
  <si>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</si>
  <si>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</si>
  <si>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</si>
  <si>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</si>
  <si>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</si>
  <si>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</si>
  <si>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</si>
  <si>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</si>
  <si>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</si>
  <si>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</si>
  <si>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</si>
  <si>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</si>
  <si>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</si>
  <si>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</si>
  <si>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</si>
  <si>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</si>
  <si>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</si>
  <si>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</si>
  <si>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</si>
  <si>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</si>
  <si>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</si>
  <si>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</si>
  <si>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</si>
  <si>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</si>
  <si>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</si>
  <si>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</si>
  <si>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</si>
  <si>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</si>
  <si>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</si>
  <si>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</si>
  <si>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</si>
  <si>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</si>
  <si>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</si>
  <si>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</si>
  <si>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</si>
  <si>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</si>
  <si>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</si>
  <si>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</si>
  <si>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</si>
  <si>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</si>
  <si>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</si>
  <si>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</si>
  <si>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</si>
  <si>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</si>
  <si>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</si>
  <si>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</si>
  <si>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</si>
  <si>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</si>
  <si>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</si>
  <si>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</si>
  <si>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</si>
  <si>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</si>
  <si>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</si>
  <si>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</si>
  <si>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</si>
  <si>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</si>
  <si>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</si>
  <si>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</si>
  <si>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</si>
  <si>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</si>
  <si>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</si>
  <si>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</si>
  <si>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</si>
  <si>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</si>
  <si>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</si>
  <si>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</si>
  <si>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</si>
  <si>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</si>
  <si>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</si>
  <si>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</si>
  <si>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</si>
  <si>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</si>
  <si>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</si>
  <si>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</si>
  <si>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</si>
  <si>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</si>
  <si>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</si>
  <si>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</si>
  <si>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</si>
  <si>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</si>
  <si>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</si>
  <si>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</si>
  <si>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</si>
  <si>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</si>
  <si>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</si>
  <si>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</si>
  <si>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</si>
  <si>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</si>
  <si>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</si>
  <si>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</si>
  <si>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</si>
  <si>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</si>
  <si>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</si>
  <si>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</si>
  <si>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</si>
  <si>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</si>
  <si>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</si>
  <si>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</si>
  <si>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</si>
  <si>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</si>
  <si>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</si>
  <si>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</si>
  <si>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</si>
  <si>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</si>
  <si>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</si>
  <si>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</si>
  <si>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</si>
  <si>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</si>
  <si>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</si>
  <si>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</si>
  <si>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</si>
  <si>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</si>
  <si>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</si>
  <si>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</si>
  <si>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</si>
  <si>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</si>
  <si>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</si>
  <si>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</si>
  <si>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</si>
  <si>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</si>
  <si>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</si>
  <si>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</si>
  <si>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</si>
  <si>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</si>
  <si>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</si>
  <si>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</si>
  <si>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</si>
  <si>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</si>
  <si>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</si>
  <si>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</si>
  <si>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</si>
  <si>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</si>
  <si>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</si>
  <si>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</si>
  <si>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</si>
  <si>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</si>
  <si>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</si>
  <si>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</si>
  <si>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</si>
  <si>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</si>
  <si>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</si>
  <si>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</si>
  <si>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</si>
  <si>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</si>
  <si>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</si>
  <si>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</si>
  <si>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</si>
  <si>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</si>
  <si>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</si>
  <si>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</si>
  <si>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</si>
  <si>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</si>
  <si>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</si>
  <si>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</si>
  <si>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</si>
  <si>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</si>
  <si>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</si>
  <si>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</si>
  <si>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</si>
  <si>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</si>
  <si>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</si>
  <si>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</si>
  <si>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</si>
  <si>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</si>
  <si>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</si>
  <si>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</si>
  <si>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</si>
  <si>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</si>
  <si>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</si>
  <si>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</si>
  <si>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</si>
  <si>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</si>
  <si>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</si>
  <si>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</si>
  <si>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</si>
  <si>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</si>
  <si>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</si>
  <si>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</si>
  <si>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</si>
  <si>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</si>
  <si>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</si>
  <si>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</si>
  <si>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</si>
  <si>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</si>
  <si>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</si>
  <si>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</si>
  <si>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</si>
  <si>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</si>
  <si>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</si>
  <si>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</si>
  <si>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</si>
  <si>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</si>
  <si>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</si>
  <si>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</si>
  <si>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</si>
  <si>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</si>
  <si>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</si>
  <si>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</si>
  <si>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</si>
  <si>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</si>
  <si>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</si>
  <si>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</si>
  <si>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</si>
  <si>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</si>
  <si>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</si>
  <si>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</si>
  <si>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</si>
  <si>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</si>
  <si>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</si>
  <si>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</si>
  <si>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</si>
  <si>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</si>
  <si>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</si>
  <si>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</si>
  <si>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</si>
  <si>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</si>
  <si>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</si>
  <si>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</si>
  <si>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</si>
  <si>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</si>
  <si>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</si>
  <si>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</si>
  <si>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</si>
  <si>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</si>
  <si>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</si>
  <si>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</si>
  <si>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</si>
  <si>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</si>
  <si>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</si>
  <si>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</si>
  <si>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</si>
  <si>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</si>
  <si>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</si>
  <si>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</si>
  <si>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</si>
  <si>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</si>
  <si>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</si>
  <si>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</si>
  <si>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</si>
  <si>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</si>
  <si>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</si>
  <si>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</si>
  <si>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</si>
  <si>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</si>
  <si>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</si>
  <si>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</si>
  <si>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</si>
  <si>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</si>
  <si>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</si>
  <si>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</si>
  <si>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</si>
  <si>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</si>
  <si>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</si>
  <si>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</si>
  <si>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</si>
  <si>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</si>
  <si>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</si>
  <si>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</si>
  <si>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</si>
  <si>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</si>
  <si>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</si>
  <si>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</si>
  <si>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</si>
  <si>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</si>
  <si>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</si>
  <si>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</si>
  <si>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</si>
  <si>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</si>
  <si>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</si>
  <si>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</si>
  <si>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</si>
  <si>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</si>
  <si>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</si>
  <si>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</si>
  <si>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</si>
  <si>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</si>
  <si>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</si>
  <si>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</si>
  <si>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</si>
  <si>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</si>
  <si>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</si>
  <si>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</si>
  <si>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</si>
  <si>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</si>
  <si>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</si>
  <si>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</si>
  <si>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</si>
  <si>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</si>
  <si>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</si>
  <si>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</si>
  <si>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</si>
  <si>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</si>
  <si>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</si>
  <si>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</si>
  <si>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</si>
  <si>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</si>
  <si>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</si>
  <si>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</si>
  <si>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</si>
  <si>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</si>
  <si>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</si>
  <si>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</si>
  <si>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</si>
  <si>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</si>
  <si>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</si>
  <si>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</si>
  <si>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</si>
  <si>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</si>
  <si>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</si>
  <si>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</si>
  <si>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</si>
  <si>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</si>
  <si>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</si>
  <si>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</si>
  <si>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</si>
  <si>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</si>
  <si>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</si>
  <si>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</si>
  <si>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</si>
  <si>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</si>
  <si>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</si>
  <si>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</si>
  <si>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</si>
  <si>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</si>
  <si>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</si>
  <si>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</si>
  <si>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</si>
  <si>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</si>
  <si>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</si>
  <si>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</si>
  <si>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</si>
  <si>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</si>
  <si>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</si>
  <si>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</si>
  <si>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</si>
  <si>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</si>
  <si>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</si>
  <si>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</si>
  <si>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</si>
  <si>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</si>
  <si>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</si>
  <si>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</si>
  <si>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</si>
  <si>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</si>
  <si>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</si>
  <si>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</si>
  <si>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</si>
  <si>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</si>
  <si>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</si>
  <si>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</si>
  <si>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</si>
  <si>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</si>
  <si>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</si>
  <si>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</si>
  <si>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</si>
  <si>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</si>
  <si>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</si>
  <si>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</si>
  <si>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</si>
  <si>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</si>
  <si>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</si>
  <si>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</si>
  <si>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</si>
  <si>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</si>
  <si>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</si>
  <si>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</si>
  <si>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</si>
  <si>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</si>
  <si>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</si>
  <si>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</si>
  <si>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</si>
  <si>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</si>
  <si>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</si>
  <si>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</si>
  <si>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</si>
  <si>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</si>
  <si>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</si>
  <si>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</si>
  <si>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</si>
  <si>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</si>
  <si>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</si>
  <si>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</si>
  <si>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</si>
  <si>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</si>
  <si>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</si>
  <si>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</si>
  <si>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</si>
  <si>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</si>
  <si>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</si>
  <si>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</si>
  <si>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</si>
  <si>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</si>
  <si>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</si>
  <si>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</si>
  <si>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</si>
  <si>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</si>
  <si>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</si>
  <si>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</si>
  <si>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</si>
  <si>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</si>
  <si>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</si>
  <si>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</si>
  <si>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</si>
  <si>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</si>
  <si>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</si>
  <si>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</si>
  <si>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</si>
  <si>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</si>
  <si>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</si>
  <si>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</si>
  <si>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</si>
  <si>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</si>
  <si>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</si>
  <si>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</si>
  <si>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</si>
  <si>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</si>
  <si>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</si>
  <si>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</si>
  <si>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</si>
  <si>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</si>
  <si>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</si>
  <si>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</si>
  <si>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</si>
  <si>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</si>
  <si>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</si>
  <si>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</si>
  <si>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</si>
  <si>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</si>
  <si>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</si>
  <si>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</si>
  <si>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</si>
  <si>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</si>
  <si>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</si>
  <si>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</si>
  <si>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</si>
  <si>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</si>
  <si>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</si>
  <si>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</si>
  <si>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</si>
  <si>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</si>
  <si>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</si>
  <si>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</si>
  <si>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</si>
  <si>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</si>
  <si>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</si>
  <si>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</si>
  <si>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</si>
  <si>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</si>
  <si>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</si>
  <si>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</si>
  <si>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</si>
  <si>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</si>
  <si>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</si>
  <si>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</si>
  <si>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</si>
  <si>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</si>
  <si>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</si>
  <si>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</si>
  <si>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</si>
  <si>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</si>
  <si>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</si>
  <si>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</si>
  <si>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</si>
  <si>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</si>
  <si>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</si>
  <si>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</si>
  <si>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</si>
  <si>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</si>
  <si>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</si>
  <si>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</si>
  <si>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</si>
  <si>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</si>
  <si>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</si>
  <si>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</si>
  <si>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</si>
  <si>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</si>
  <si>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</si>
  <si>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</si>
  <si>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</si>
  <si>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</si>
  <si>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</si>
  <si>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</si>
  <si>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</si>
  <si>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</si>
  <si>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</si>
  <si>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</si>
  <si>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</si>
  <si>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</si>
  <si>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</si>
  <si>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</si>
  <si>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</si>
  <si>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</si>
  <si>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</si>
  <si>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</si>
  <si>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</si>
  <si>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</si>
  <si>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</si>
  <si>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</si>
  <si>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</si>
  <si>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</si>
  <si>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</si>
  <si>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</si>
  <si>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</si>
  <si>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</si>
  <si>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</si>
  <si>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</si>
  <si>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</si>
  <si>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</si>
  <si>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</si>
  <si>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</si>
  <si>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</si>
  <si>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</si>
  <si>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</si>
  <si>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</si>
  <si>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</si>
  <si>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</si>
  <si>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</si>
  <si>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</si>
  <si>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</si>
  <si>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</si>
  <si>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</si>
  <si>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</si>
  <si>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</si>
  <si>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</si>
  <si>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</si>
  <si>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</si>
  <si>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</si>
  <si>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</si>
  <si>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</si>
  <si>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</si>
  <si>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</si>
  <si>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</si>
  <si>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</si>
  <si>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</si>
  <si>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</si>
  <si>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</si>
  <si>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</si>
  <si>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</si>
  <si>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</si>
  <si>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</si>
  <si>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</si>
  <si>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</si>
  <si>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</si>
  <si>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</si>
  <si>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</si>
  <si>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</si>
  <si>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</si>
  <si>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</si>
  <si>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</si>
  <si>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</si>
  <si>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</si>
  <si>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</si>
  <si>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</si>
  <si>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</si>
  <si>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</si>
  <si>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</si>
  <si>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</si>
  <si>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</si>
  <si>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</si>
  <si>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</si>
  <si>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</si>
  <si>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</si>
  <si>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</si>
  <si>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</si>
  <si>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</si>
  <si>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</si>
  <si>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</si>
  <si>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</si>
  <si>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</si>
  <si>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</si>
  <si>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</si>
  <si>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</si>
  <si>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</si>
  <si>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</si>
  <si>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</si>
  <si>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</si>
  <si>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</si>
  <si>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</si>
  <si>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</si>
  <si>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</si>
  <si>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</si>
  <si>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</si>
  <si>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</si>
  <si>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</si>
  <si>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</si>
  <si>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</si>
  <si>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</si>
  <si>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</si>
  <si>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</si>
  <si>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</si>
  <si>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</si>
  <si>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</si>
  <si>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</si>
  <si>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</si>
  <si>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</si>
  <si>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</si>
  <si>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</si>
  <si>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</si>
  <si>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</si>
  <si>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</si>
  <si>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</si>
  <si>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</si>
  <si>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</si>
  <si>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</si>
  <si>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</si>
  <si>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</si>
  <si>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</si>
  <si>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</si>
  <si>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</si>
  <si>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</si>
  <si>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</si>
  <si>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</si>
  <si>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</si>
  <si>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</si>
  <si>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</si>
  <si>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</si>
  <si>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</si>
  <si>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</si>
  <si>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</si>
  <si>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</si>
  <si>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</si>
  <si>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</si>
  <si>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</si>
  <si>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</si>
  <si>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</si>
  <si>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</si>
  <si>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</si>
  <si>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</si>
  <si>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</si>
  <si>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</si>
  <si>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</si>
  <si>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</si>
  <si>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</si>
  <si>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</si>
  <si>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</si>
  <si>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</si>
  <si>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</si>
  <si>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</si>
  <si>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</si>
  <si>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</si>
  <si>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</si>
  <si>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</si>
  <si>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</si>
  <si>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</si>
  <si>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</si>
  <si>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</si>
  <si>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</si>
  <si>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</si>
  <si>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</si>
  <si>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</si>
  <si>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</si>
  <si>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</si>
  <si>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</si>
  <si>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</si>
  <si>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</si>
  <si>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</si>
  <si>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</si>
  <si>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</si>
  <si>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</si>
  <si>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</si>
  <si>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</si>
  <si>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</si>
  <si>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</si>
  <si>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</si>
  <si>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</si>
  <si>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</si>
  <si>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</si>
  <si>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</si>
  <si>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</si>
  <si>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</si>
  <si>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</si>
  <si>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</si>
  <si>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</si>
  <si>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</si>
  <si>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</si>
  <si>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</si>
  <si>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</si>
  <si>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</si>
  <si>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</si>
  <si>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</si>
  <si>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</si>
  <si>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</si>
  <si>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</si>
  <si>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</si>
  <si>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</si>
  <si>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</si>
  <si>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</si>
  <si>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</si>
  <si>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</si>
  <si>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</si>
  <si>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</si>
  <si>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</si>
  <si>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</si>
  <si>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</si>
  <si>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</si>
  <si>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</si>
  <si>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</si>
  <si>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</si>
  <si>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</si>
  <si>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</si>
  <si>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</si>
  <si>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</si>
  <si>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</si>
  <si>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</si>
  <si>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</si>
  <si>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</si>
  <si>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</si>
  <si>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</si>
  <si>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</si>
  <si>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</si>
  <si>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</si>
  <si>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</si>
  <si>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</si>
  <si>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</si>
  <si>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</si>
  <si>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</si>
  <si>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</si>
  <si>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</si>
  <si>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</si>
  <si>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</si>
  <si>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</si>
  <si>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</si>
  <si>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</si>
  <si>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</si>
  <si>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</si>
  <si>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</si>
  <si>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</si>
  <si>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</si>
  <si>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</si>
  <si>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</si>
  <si>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</si>
  <si>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</si>
  <si>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</si>
  <si>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</si>
  <si>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</si>
  <si>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</si>
  <si>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</si>
  <si>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</si>
  <si>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</si>
  <si>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</si>
  <si>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</si>
  <si>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</si>
  <si>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</si>
  <si>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</si>
  <si>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</si>
  <si>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</si>
  <si>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</si>
  <si>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</si>
  <si>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</si>
  <si>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</si>
  <si>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</si>
  <si>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</si>
  <si>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</si>
  <si>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</si>
  <si>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</si>
  <si>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</si>
  <si>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</si>
  <si>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</si>
  <si>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</si>
  <si>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</si>
  <si>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</si>
  <si>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</si>
  <si>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</si>
  <si>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</si>
  <si>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</si>
  <si>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</si>
  <si>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</si>
  <si>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</si>
  <si>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</si>
  <si>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</si>
  <si>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</si>
  <si>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</si>
  <si>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</si>
  <si>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</si>
  <si>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</si>
  <si>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</si>
  <si>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</si>
  <si>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</si>
  <si>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</si>
  <si>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</si>
  <si>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</si>
  <si>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</si>
  <si>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</si>
  <si>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</si>
  <si>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</si>
  <si>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</si>
  <si>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</si>
  <si>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</si>
  <si>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</si>
  <si>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</si>
  <si>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</si>
  <si>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</si>
  <si>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</si>
  <si>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</si>
  <si>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</si>
  <si>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</si>
  <si>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</si>
  <si>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</si>
  <si>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</si>
  <si>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</si>
  <si>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</si>
  <si>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</si>
  <si>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</si>
  <si>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</si>
  <si>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</si>
  <si>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</si>
  <si>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</si>
  <si>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</si>
  <si>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</si>
  <si>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</si>
  <si>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</si>
  <si>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</si>
  <si>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</si>
  <si>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</si>
  <si>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</si>
  <si>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</si>
  <si>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</si>
  <si>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</si>
  <si>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</si>
  <si>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</si>
  <si>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</si>
  <si>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</si>
  <si>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</si>
  <si>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</si>
  <si>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</si>
  <si>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</si>
  <si>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</si>
  <si>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</si>
  <si>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</si>
  <si>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</si>
  <si>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</si>
  <si>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</si>
  <si>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</si>
  <si>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</si>
  <si>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</si>
  <si>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</si>
  <si>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</si>
  <si>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</si>
  <si>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</si>
  <si>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</si>
  <si>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</si>
  <si>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</si>
  <si>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</si>
  <si>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</si>
  <si>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</si>
  <si>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</si>
  <si>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</si>
  <si>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</si>
  <si>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</si>
  <si>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</si>
  <si>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</si>
  <si>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</si>
  <si>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</si>
  <si>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</si>
  <si>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</si>
  <si>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</si>
  <si>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</si>
  <si>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</si>
  <si>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</si>
  <si>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</si>
  <si>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</si>
  <si>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</si>
  <si>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</si>
  <si>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</si>
  <si>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</si>
  <si>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</si>
  <si>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</si>
  <si>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</si>
  <si>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</si>
  <si>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</si>
  <si>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</si>
  <si>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</si>
  <si>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</si>
  <si>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</si>
  <si>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</si>
  <si>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</si>
  <si>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</si>
  <si>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</si>
  <si>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</si>
  <si>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</si>
  <si>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</si>
  <si>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</si>
  <si>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</si>
  <si>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</si>
  <si>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</si>
  <si>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</si>
  <si>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</si>
  <si>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</si>
  <si>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</si>
  <si>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</si>
  <si>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</si>
  <si>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</si>
  <si>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</si>
  <si>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</si>
  <si>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</si>
  <si>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</si>
  <si>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</si>
  <si>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</si>
  <si>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</si>
  <si>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</si>
  <si>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</si>
  <si>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</si>
  <si>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</si>
  <si>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</si>
  <si>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</si>
  <si>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</si>
  <si>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</si>
  <si>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</si>
  <si>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</si>
  <si>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</si>
  <si>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</si>
  <si>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</si>
  <si>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</si>
  <si>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</si>
  <si>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</si>
  <si>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</si>
  <si>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</si>
  <si>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</si>
  <si>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</si>
  <si>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</si>
  <si>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</si>
  <si>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</si>
  <si>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</si>
  <si>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</si>
  <si>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</si>
  <si>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</si>
  <si>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</si>
  <si>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</si>
  <si>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</si>
  <si>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</si>
  <si>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</si>
  <si>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</si>
  <si>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</si>
  <si>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</si>
  <si>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</si>
  <si>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</si>
  <si>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</si>
  <si>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</si>
  <si>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</si>
  <si>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</si>
  <si>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</si>
  <si>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</si>
  <si>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</si>
  <si>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</si>
  <si>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</si>
  <si>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</si>
  <si>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</si>
  <si>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</si>
  <si>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</si>
  <si>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</si>
  <si>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</si>
  <si>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</si>
  <si>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</si>
  <si>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</si>
  <si>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</si>
  <si>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</si>
  <si>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</si>
  <si>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</si>
  <si>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</si>
  <si>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</si>
  <si>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</si>
  <si>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</si>
  <si>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</si>
  <si>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</si>
  <si>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</si>
  <si>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</si>
  <si>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</si>
  <si>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</si>
  <si>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</si>
  <si>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</si>
  <si>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</si>
  <si>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</si>
  <si>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</si>
  <si>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</si>
  <si>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</si>
  <si>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</si>
  <si>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</si>
  <si>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</si>
  <si>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</si>
  <si>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</si>
  <si>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</si>
  <si>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</si>
  <si>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</si>
  <si>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</si>
  <si>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</si>
  <si>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</si>
  <si>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</si>
  <si>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</si>
  <si>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</si>
  <si>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</si>
  <si>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</si>
  <si>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</si>
  <si>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</si>
  <si>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</si>
  <si>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</si>
  <si>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</si>
  <si>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</si>
  <si>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</si>
  <si>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</si>
  <si>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</si>
  <si>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</si>
  <si>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</si>
  <si>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</si>
  <si>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</si>
  <si>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</si>
  <si>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</si>
  <si>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</si>
  <si>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</si>
  <si>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</si>
  <si>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</si>
  <si>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</si>
  <si>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</si>
  <si>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</si>
  <si>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</si>
  <si>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</si>
  <si>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</si>
  <si>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</si>
  <si>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</si>
  <si>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</si>
  <si>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</si>
  <si>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</si>
  <si>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</si>
  <si>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</si>
  <si>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</si>
  <si>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</si>
  <si>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</si>
  <si>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</si>
  <si>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</si>
  <si>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</si>
  <si>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</si>
  <si>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</si>
  <si>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</si>
  <si>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</si>
  <si>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</si>
  <si>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</si>
  <si>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</si>
  <si>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</si>
  <si>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</si>
  <si>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</si>
  <si>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</si>
  <si>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</si>
  <si>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</si>
  <si>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</si>
  <si>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</si>
  <si>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</si>
  <si>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</si>
  <si>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</si>
  <si>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</si>
  <si>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</si>
  <si>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</si>
  <si>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</si>
  <si>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</si>
  <si>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</si>
  <si>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</si>
  <si>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</si>
  <si>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</si>
  <si>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</si>
  <si>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</si>
  <si>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</si>
  <si>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</si>
  <si>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</si>
  <si>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</si>
  <si>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</si>
  <si>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</si>
  <si>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</si>
  <si>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</si>
  <si>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</si>
  <si>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</si>
  <si>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</si>
  <si>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</si>
  <si>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</si>
  <si>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</si>
  <si>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</si>
  <si>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</si>
  <si>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</si>
  <si>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</si>
  <si>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</si>
  <si>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</si>
  <si>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</si>
  <si>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</si>
  <si>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</si>
  <si>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</si>
  <si>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</si>
  <si>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</si>
  <si>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</si>
  <si>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</si>
  <si>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</si>
  <si>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</si>
  <si>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</si>
  <si>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</si>
  <si>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</si>
  <si>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</si>
  <si>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</si>
  <si>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</si>
  <si>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</si>
  <si>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</si>
  <si>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</si>
  <si>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</si>
  <si>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</si>
  <si>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</si>
  <si>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</si>
  <si>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</si>
  <si>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</si>
  <si>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</si>
  <si>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</si>
  <si>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</si>
  <si>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</si>
  <si>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</si>
  <si>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</si>
  <si>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</si>
  <si>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</si>
  <si>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</si>
  <si>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</si>
  <si>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</si>
  <si>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</si>
  <si>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</si>
  <si>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</si>
  <si>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</si>
  <si>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</si>
  <si>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</si>
  <si>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</si>
  <si>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</si>
  <si>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</si>
  <si>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</si>
  <si>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</si>
  <si>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</si>
  <si>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</si>
  <si>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</si>
  <si>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</si>
  <si>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</si>
  <si>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</si>
  <si>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</si>
  <si>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</si>
  <si>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</si>
  <si>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</si>
  <si>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</si>
  <si>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</si>
  <si>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</si>
  <si>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</si>
  <si>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</si>
  <si>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</si>
  <si>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</si>
  <si>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</si>
  <si>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</si>
  <si>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</si>
  <si>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</si>
  <si>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</si>
  <si>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</si>
  <si>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</si>
  <si>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</si>
  <si>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</si>
  <si>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</si>
  <si>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</si>
  <si>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</si>
  <si>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</si>
  <si>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</si>
  <si>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</si>
  <si>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</si>
  <si>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</si>
  <si>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</si>
  <si>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</si>
  <si>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</si>
  <si>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</si>
  <si>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</si>
  <si>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</si>
  <si>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</si>
  <si>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</si>
  <si>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</si>
  <si>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</si>
  <si>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</si>
  <si>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</si>
  <si>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</si>
  <si>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</si>
  <si>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</si>
  <si>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</si>
  <si>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</si>
  <si>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</si>
  <si>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</si>
  <si>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</si>
  <si>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</si>
  <si>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</si>
  <si>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</si>
  <si>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</si>
  <si>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</si>
  <si>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</si>
  <si>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</si>
  <si>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</si>
  <si>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</si>
  <si>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</si>
  <si>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</si>
  <si>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</si>
  <si>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</si>
  <si>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</si>
  <si>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</si>
  <si>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</si>
  <si>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</si>
  <si>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</si>
  <si>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</si>
  <si>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</si>
  <si>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</si>
  <si>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</si>
  <si>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</si>
  <si>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</si>
  <si>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</si>
  <si>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</si>
  <si>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</si>
  <si>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</si>
  <si>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</si>
  <si>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</si>
  <si>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</si>
  <si>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</si>
  <si>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</si>
  <si>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</si>
  <si>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</si>
  <si>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</si>
  <si>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</si>
  <si>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</si>
  <si>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</si>
  <si>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</si>
  <si>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</si>
  <si>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</si>
  <si>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</si>
  <si>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</si>
  <si>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</si>
  <si>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</si>
  <si>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</si>
  <si>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</si>
  <si>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</si>
  <si>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</si>
  <si>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</si>
  <si>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</si>
  <si>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</si>
  <si>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</si>
  <si>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</si>
  <si>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</si>
  <si>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</si>
  <si>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</si>
  <si>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</si>
  <si>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</si>
  <si>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</si>
  <si>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</si>
  <si>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</si>
  <si>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</si>
  <si>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</si>
  <si>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</si>
  <si>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</si>
  <si>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</si>
  <si>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</si>
  <si>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</si>
  <si>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</si>
  <si>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</si>
  <si>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</si>
  <si>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</si>
  <si>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</si>
  <si>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</si>
  <si>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</si>
  <si>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</si>
  <si>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</si>
  <si>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</si>
  <si>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</si>
  <si>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</si>
  <si>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</si>
  <si>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</si>
  <si>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</si>
  <si>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</si>
  <si>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</si>
  <si>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</si>
  <si>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</si>
  <si>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</si>
  <si>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</si>
  <si>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</si>
  <si>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</si>
  <si>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</si>
  <si>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</si>
  <si>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</si>
  <si>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</si>
  <si>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</si>
  <si>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</si>
  <si>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</si>
  <si>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</si>
  <si>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</si>
  <si>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</si>
  <si>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</si>
  <si>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</si>
  <si>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</si>
  <si>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</si>
  <si>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</si>
  <si>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</si>
  <si>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</si>
  <si>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</si>
  <si>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</si>
  <si>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</si>
  <si>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</si>
  <si>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</si>
  <si>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</si>
  <si>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</si>
  <si>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</si>
  <si>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</si>
  <si>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</si>
  <si>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</si>
  <si>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</si>
  <si>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</si>
  <si>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</si>
  <si>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</si>
  <si>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</si>
  <si>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</si>
  <si>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</si>
  <si>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</si>
  <si>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</si>
  <si>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</si>
  <si>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</si>
  <si>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</si>
  <si>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</si>
  <si>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</si>
  <si>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</si>
  <si>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</si>
  <si>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</si>
  <si>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</si>
  <si>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</si>
  <si>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</si>
  <si>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</si>
  <si>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</si>
  <si>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</si>
  <si>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</si>
  <si>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</si>
  <si>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</si>
  <si>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</si>
  <si>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</si>
  <si>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</si>
  <si>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</si>
  <si>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</si>
  <si>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</si>
  <si>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</si>
  <si>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</si>
  <si>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</si>
  <si>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</si>
  <si>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</si>
  <si>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</si>
  <si>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</si>
  <si>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</si>
  <si>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</si>
  <si>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</si>
  <si>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</si>
  <si>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</si>
  <si>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</si>
  <si>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</si>
  <si>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</si>
  <si>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</si>
  <si>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</si>
  <si>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</si>
  <si>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</si>
  <si>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</si>
  <si>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</si>
  <si>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</si>
  <si>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</si>
  <si>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</si>
  <si>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</si>
  <si>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</si>
  <si>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</si>
  <si>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</si>
  <si>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</si>
  <si>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</si>
  <si>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</si>
  <si>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</si>
  <si>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</si>
  <si>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</si>
  <si>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</si>
  <si>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</si>
  <si>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</si>
  <si>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</si>
  <si>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</si>
  <si>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</si>
  <si>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</si>
  <si>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</si>
  <si>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</si>
  <si>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</si>
  <si>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</si>
  <si>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</si>
  <si>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</si>
  <si>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</si>
  <si>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</si>
  <si>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</si>
  <si>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</si>
  <si>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</si>
  <si>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</si>
  <si>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</si>
  <si>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</si>
  <si>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</si>
  <si>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</si>
  <si>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</si>
  <si>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</si>
  <si>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</si>
  <si>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</si>
  <si>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</si>
  <si>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</si>
  <si>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</si>
  <si>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</si>
  <si>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</si>
  <si>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</si>
  <si>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</si>
  <si>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</si>
  <si>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</si>
  <si>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</si>
  <si>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</si>
  <si>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</si>
  <si>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</si>
  <si>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</si>
  <si>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</si>
  <si>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</si>
  <si>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</si>
  <si>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</si>
  <si>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</si>
  <si>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</si>
  <si>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</si>
  <si>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</si>
  <si>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</si>
  <si>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</si>
  <si>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</si>
  <si>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</si>
  <si>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</si>
  <si>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</si>
  <si>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</si>
  <si>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</si>
  <si>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</si>
  <si>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</si>
  <si>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</si>
  <si>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</si>
  <si>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</si>
  <si>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</si>
  <si>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</si>
  <si>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</si>
  <si>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</si>
  <si>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</si>
  <si>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</si>
  <si>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</si>
  <si>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</si>
  <si>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</si>
  <si>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</si>
  <si>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</si>
  <si>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</si>
  <si>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</si>
  <si>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</si>
  <si>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</si>
  <si>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</si>
  <si>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</si>
  <si>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</si>
  <si>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</si>
  <si>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</si>
  <si>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</si>
  <si>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</si>
  <si>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</si>
  <si>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</si>
  <si>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</si>
  <si>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</si>
  <si>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</si>
  <si>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</si>
  <si>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</si>
  <si>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</si>
  <si>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</si>
  <si>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</si>
  <si>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</si>
  <si>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</si>
  <si>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</si>
  <si>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</si>
  <si>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</si>
  <si>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</si>
  <si>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</si>
  <si>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</si>
  <si>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</si>
  <si>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</si>
  <si>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</si>
  <si>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</si>
  <si>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</si>
  <si>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</si>
  <si>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</si>
  <si>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</si>
  <si>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</si>
  <si>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</si>
  <si>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</si>
  <si>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</si>
  <si>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</si>
  <si>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</si>
  <si>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</si>
  <si>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</si>
  <si>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</si>
  <si>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</si>
  <si>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</si>
  <si>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</si>
  <si>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</si>
  <si>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</si>
  <si>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</si>
  <si>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</si>
  <si>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</si>
  <si>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</si>
  <si>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</si>
  <si>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</si>
  <si>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</si>
  <si>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</si>
  <si>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</si>
  <si>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</si>
  <si>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</si>
  <si>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</si>
  <si>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</si>
  <si>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</si>
  <si>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</si>
  <si>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</si>
  <si>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</si>
  <si>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</si>
  <si>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</si>
  <si>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</si>
  <si>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</si>
  <si>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</si>
  <si>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</si>
  <si>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</si>
  <si>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</si>
  <si>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</si>
  <si>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</si>
  <si>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</si>
  <si>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</si>
  <si>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</si>
  <si>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</si>
  <si>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</si>
  <si>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</si>
  <si>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</si>
  <si>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</si>
  <si>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</si>
  <si>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</si>
  <si>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</si>
  <si>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</si>
  <si>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</si>
  <si>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</si>
  <si>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</si>
  <si>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</si>
  <si>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</si>
  <si>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</si>
  <si>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</si>
  <si>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</si>
  <si>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</si>
  <si>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</si>
  <si>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</si>
  <si>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</si>
  <si>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</si>
  <si>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</si>
  <si>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</si>
  <si>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</si>
  <si>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</si>
  <si>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</si>
  <si>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</si>
  <si>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</si>
  <si>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</si>
  <si>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</si>
  <si>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</si>
  <si>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</si>
  <si>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</si>
  <si>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</si>
  <si>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</si>
  <si>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</si>
  <si>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</si>
  <si>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</si>
  <si>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</si>
  <si>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</si>
  <si>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</si>
  <si>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</si>
  <si>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</si>
  <si>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</si>
  <si>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</si>
  <si>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</si>
  <si>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</si>
  <si>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</si>
  <si>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</si>
  <si>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</si>
  <si>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</si>
  <si>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</si>
  <si>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</si>
  <si>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</si>
  <si>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</si>
  <si>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</si>
  <si>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</si>
  <si>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</si>
  <si>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</si>
  <si>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</si>
  <si>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</si>
  <si>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</si>
  <si>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</si>
  <si>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</si>
  <si>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</si>
  <si>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</si>
  <si>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</si>
  <si>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</si>
  <si>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</si>
  <si>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</si>
  <si>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</si>
  <si>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</si>
  <si>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</si>
  <si>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</si>
  <si>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</si>
  <si>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</si>
  <si>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</si>
  <si>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</si>
  <si>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</si>
  <si>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</si>
  <si>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</si>
  <si>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</si>
  <si>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</si>
  <si>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</si>
  <si>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</si>
  <si>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</si>
  <si>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</si>
  <si>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</si>
  <si>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</si>
  <si>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</si>
  <si>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</si>
  <si>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</si>
  <si>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</si>
  <si>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</si>
  <si>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</si>
  <si>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</si>
  <si>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</si>
  <si>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</si>
  <si>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</si>
  <si>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</si>
  <si>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</si>
  <si>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</si>
  <si>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</si>
  <si>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</si>
  <si>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</si>
  <si>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</si>
  <si>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</si>
  <si>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</si>
  <si>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</si>
  <si>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</si>
  <si>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</si>
  <si>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</si>
  <si>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</si>
  <si>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</si>
  <si>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</si>
  <si>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</si>
  <si>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</si>
  <si>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</si>
  <si>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</si>
  <si>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</si>
  <si>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</si>
  <si>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</si>
  <si>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</si>
  <si>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</si>
  <si>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</si>
  <si>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</si>
  <si>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</si>
  <si>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</si>
  <si>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</si>
  <si>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</si>
  <si>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</si>
  <si>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</si>
  <si>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</si>
  <si>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</si>
  <si>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</si>
  <si>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</si>
  <si>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</si>
  <si>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</si>
  <si>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</si>
  <si>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</si>
  <si>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</si>
  <si>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</si>
  <si>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</si>
  <si>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</si>
  <si>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</si>
  <si>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</si>
  <si>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</si>
  <si>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</si>
  <si>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</si>
  <si>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</si>
  <si>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</si>
  <si>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</si>
  <si>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</si>
  <si>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</si>
  <si>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</si>
  <si>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</si>
  <si>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</si>
  <si>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</si>
  <si>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</si>
  <si>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</si>
  <si>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</si>
  <si>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</si>
  <si>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</si>
  <si>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</si>
  <si>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</si>
  <si>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</si>
  <si>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</si>
  <si>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</si>
  <si>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</si>
  <si>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</si>
  <si>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</si>
  <si>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</si>
  <si>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</si>
  <si>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</si>
  <si>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</si>
  <si>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</si>
  <si>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</si>
  <si>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</si>
  <si>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</si>
  <si>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</si>
  <si>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</si>
  <si>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</si>
  <si>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</si>
  <si>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</si>
  <si>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</si>
  <si>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</si>
  <si>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</si>
  <si>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</si>
  <si>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</si>
  <si>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</si>
  <si>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</si>
  <si>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</si>
  <si>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</si>
  <si>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</si>
  <si>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</si>
  <si>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</si>
  <si>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</si>
  <si>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</si>
  <si>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</si>
  <si>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</si>
  <si>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</si>
  <si>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</si>
  <si>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</si>
  <si>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</si>
  <si>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</si>
  <si>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</si>
  <si>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</si>
  <si>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</si>
  <si>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</si>
  <si>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</si>
  <si>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</si>
  <si>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</si>
  <si>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</si>
  <si>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</si>
  <si>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</si>
  <si>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</si>
  <si>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</si>
  <si>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</si>
  <si>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</si>
  <si>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</si>
  <si>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</si>
  <si>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</si>
  <si>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</si>
  <si>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</si>
  <si>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</si>
  <si>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</si>
  <si>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</si>
  <si>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</si>
  <si>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</si>
  <si>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</si>
  <si>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</si>
  <si>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</si>
  <si>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</si>
  <si>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</si>
  <si>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</si>
  <si>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</si>
  <si>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</si>
  <si>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</si>
  <si>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</si>
  <si>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</si>
  <si>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</si>
  <si>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</si>
  <si>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</si>
  <si>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</si>
  <si>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</si>
  <si>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</si>
  <si>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</si>
  <si>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</si>
  <si>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</si>
  <si>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</si>
  <si>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</si>
  <si>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</si>
  <si>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</si>
  <si>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</si>
  <si>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</si>
  <si>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</si>
  <si>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</si>
  <si>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</si>
  <si>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</si>
  <si>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</si>
  <si>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</si>
  <si>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</si>
  <si>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</si>
  <si>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</si>
  <si>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</si>
  <si>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</si>
  <si>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</si>
  <si>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</si>
  <si>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</si>
  <si>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</si>
  <si>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</si>
  <si>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</si>
  <si>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</si>
  <si>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</si>
  <si>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</si>
  <si>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</si>
  <si>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</si>
  <si>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</si>
  <si>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</si>
  <si>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</si>
  <si>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</si>
  <si>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</si>
  <si>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</si>
  <si>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</si>
  <si>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</si>
  <si>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</si>
  <si>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</si>
  <si>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</si>
  <si>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</si>
  <si>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</si>
  <si>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</si>
  <si>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</si>
  <si>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</si>
  <si>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</si>
  <si>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</si>
  <si>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</si>
  <si>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</si>
  <si>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</si>
  <si>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</si>
  <si>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</si>
  <si>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</si>
  <si>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</si>
  <si>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</si>
  <si>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</si>
  <si>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</si>
  <si>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</si>
  <si>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</si>
  <si>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</si>
  <si>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</si>
  <si>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</si>
  <si>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</si>
  <si>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</si>
  <si>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</si>
  <si>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</si>
  <si>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</si>
  <si>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</si>
  <si>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</si>
  <si>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</si>
  <si>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</si>
  <si>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</si>
  <si>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</si>
  <si>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</si>
  <si>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</si>
  <si>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</si>
  <si>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</si>
  <si>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</si>
  <si>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</si>
  <si>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</si>
  <si>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</si>
  <si>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</si>
  <si>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</si>
  <si>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</si>
  <si>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</si>
  <si>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</si>
  <si>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</si>
  <si>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</si>
  <si>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</si>
  <si>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</si>
  <si>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</si>
  <si>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</si>
  <si>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</si>
  <si>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</si>
  <si>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</si>
  <si>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</si>
  <si>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</si>
  <si>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</si>
  <si>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</si>
  <si>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</si>
  <si>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</si>
  <si>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</si>
  <si>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</si>
  <si>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</si>
  <si>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</si>
  <si>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</si>
  <si>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</si>
  <si>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</si>
  <si>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</si>
  <si>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</si>
  <si>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</si>
  <si>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</si>
  <si>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</si>
  <si>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</si>
  <si>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</si>
  <si>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</si>
  <si>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</si>
  <si>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</si>
  <si>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</si>
  <si>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</si>
  <si>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</si>
  <si>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</si>
  <si>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</si>
  <si>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</si>
  <si>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</si>
  <si>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</si>
  <si>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</si>
  <si>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</si>
  <si>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</si>
  <si>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</si>
  <si>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</si>
  <si>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</si>
  <si>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</si>
  <si>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</si>
  <si>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</si>
  <si>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</si>
  <si>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</si>
  <si>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</si>
  <si>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</si>
  <si>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</si>
  <si>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</si>
  <si>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</si>
  <si>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</si>
  <si>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</si>
  <si>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</si>
  <si>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</si>
  <si>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</si>
  <si>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</si>
  <si>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</si>
  <si>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</si>
  <si>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</si>
  <si>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</si>
  <si>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</si>
  <si>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</si>
  <si>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</si>
  <si>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</si>
  <si>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</si>
  <si>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</si>
  <si>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</si>
  <si>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</si>
  <si>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</si>
  <si>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</si>
  <si>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</si>
  <si>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</si>
  <si>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</si>
  <si>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</si>
  <si>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</si>
  <si>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</si>
  <si>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</si>
  <si>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</si>
  <si>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</si>
  <si>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</si>
  <si>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</si>
  <si>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</si>
  <si>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</si>
  <si>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</si>
  <si>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</si>
  <si>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</si>
  <si>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</si>
  <si>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</si>
  <si>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</si>
  <si>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</si>
  <si>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</si>
  <si>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</si>
  <si>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</si>
  <si>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</si>
  <si>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</si>
  <si>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</si>
  <si>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</si>
  <si>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</si>
  <si>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</si>
  <si>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</si>
  <si>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</si>
  <si>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</si>
  <si>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</si>
  <si>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</si>
  <si>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</si>
  <si>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</si>
  <si>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</si>
  <si>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</si>
  <si>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</si>
  <si>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</si>
  <si>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</si>
  <si>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</si>
  <si>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</si>
  <si>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</si>
  <si>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</si>
  <si>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</si>
  <si>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</si>
  <si>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</si>
  <si>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</si>
  <si>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</si>
  <si>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</si>
  <si>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</si>
  <si>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</si>
  <si>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</si>
  <si>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</si>
  <si>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</si>
  <si>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</si>
  <si>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</si>
  <si>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</si>
  <si>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</si>
  <si>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</si>
  <si>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</si>
  <si>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</si>
  <si>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</si>
  <si>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</si>
  <si>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</si>
  <si>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</si>
  <si>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</si>
  <si>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</si>
  <si>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</si>
  <si>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</si>
  <si>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</si>
  <si>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</si>
  <si>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</si>
  <si>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</si>
  <si>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</si>
  <si>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</si>
  <si>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</si>
  <si>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</si>
  <si>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</si>
  <si>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</si>
  <si>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</si>
  <si>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</si>
  <si>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</si>
  <si>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</si>
  <si>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</si>
  <si>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</si>
  <si>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</si>
  <si>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</si>
  <si>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</si>
  <si>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</si>
  <si>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</si>
  <si>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</si>
  <si>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</si>
  <si>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</si>
  <si>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</si>
  <si>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</si>
  <si>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</si>
  <si>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</si>
  <si>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</si>
  <si>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</si>
  <si>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</si>
  <si>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</si>
  <si>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</si>
  <si>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</si>
  <si>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</si>
  <si>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</si>
  <si>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</si>
  <si>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</si>
  <si>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</si>
  <si>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</si>
  <si>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</si>
  <si>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</si>
  <si>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</si>
  <si>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</si>
  <si>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</si>
  <si>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</si>
  <si>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</si>
  <si>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</si>
  <si>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</si>
  <si>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</si>
  <si>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</si>
  <si>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</si>
  <si>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</si>
  <si>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</si>
  <si>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</si>
  <si>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</si>
  <si>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</si>
  <si>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</si>
  <si>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</si>
  <si>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</si>
  <si>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</si>
  <si>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</si>
  <si>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</si>
  <si>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</si>
  <si>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</si>
  <si>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</si>
  <si>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</si>
  <si>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</si>
  <si>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</si>
  <si>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</si>
  <si>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</si>
  <si>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</si>
  <si>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</si>
  <si>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</si>
  <si>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</si>
  <si>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</si>
  <si>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</si>
  <si>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</si>
  <si>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</si>
  <si>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</si>
  <si>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</si>
  <si>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</si>
  <si>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</si>
  <si>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</si>
  <si>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</si>
  <si>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</si>
  <si>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</si>
  <si>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</si>
  <si>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</si>
  <si>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</si>
  <si>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</si>
  <si>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</si>
  <si>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</si>
  <si>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</si>
  <si>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</si>
  <si>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</si>
  <si>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</si>
  <si>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</si>
  <si>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</si>
  <si>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</si>
  <si>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</si>
  <si>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</si>
  <si>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</si>
  <si>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</si>
  <si>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</si>
  <si>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</si>
  <si>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</si>
  <si>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</si>
  <si>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</si>
  <si>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</si>
  <si>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</si>
  <si>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</si>
  <si>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</si>
  <si>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</si>
  <si>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</si>
  <si>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</si>
  <si>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</si>
  <si>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</si>
  <si>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</si>
  <si>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</si>
  <si>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</si>
  <si>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</si>
  <si>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</si>
  <si>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</si>
  <si>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</si>
  <si>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</si>
  <si>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</si>
  <si>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</si>
  <si>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</si>
  <si>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</si>
  <si>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</si>
  <si>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</si>
  <si>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</si>
  <si>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</si>
  <si>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</si>
  <si>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</si>
  <si>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</si>
  <si>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</si>
  <si>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</si>
  <si>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</si>
  <si>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</si>
  <si>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</si>
  <si>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</si>
  <si>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</si>
  <si>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</si>
  <si>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</si>
  <si>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</si>
  <si>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</si>
  <si>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</si>
  <si>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</si>
  <si>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</si>
  <si>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</si>
  <si>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</si>
  <si>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</si>
  <si>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</si>
  <si>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</si>
  <si>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</si>
  <si>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</si>
  <si>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</si>
  <si>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</si>
  <si>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</si>
  <si>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</si>
  <si>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</si>
  <si>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</si>
  <si>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</si>
  <si>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</si>
  <si>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</si>
  <si>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</si>
  <si>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</si>
  <si>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</si>
  <si>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</si>
  <si>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</si>
  <si>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</si>
  <si>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</si>
  <si>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</si>
  <si>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</si>
  <si>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</si>
  <si>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</si>
  <si>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</si>
  <si>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</si>
  <si>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</si>
  <si>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</si>
  <si>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</si>
  <si>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</si>
  <si>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</si>
  <si>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</si>
  <si>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</si>
  <si>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</si>
  <si>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</si>
  <si>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</si>
  <si>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</si>
  <si>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</si>
  <si>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</si>
  <si>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</si>
  <si>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</si>
  <si>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</si>
  <si>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</si>
  <si>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</si>
  <si>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</si>
  <si>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</si>
  <si>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</si>
  <si>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</si>
  <si>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</si>
  <si>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</si>
  <si>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</si>
  <si>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</si>
  <si>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</si>
  <si>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</si>
  <si>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</si>
  <si>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</si>
  <si>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</si>
  <si>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</si>
  <si>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</si>
  <si>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</si>
  <si>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</si>
  <si>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</si>
  <si>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</si>
  <si>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</si>
  <si>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</si>
  <si>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</si>
  <si>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</si>
  <si>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</si>
  <si>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</si>
  <si>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</si>
  <si>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</si>
  <si>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</si>
  <si>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</si>
  <si>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</si>
  <si>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</si>
  <si>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</si>
  <si>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</si>
  <si>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</si>
  <si>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</si>
  <si>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</si>
  <si>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</si>
  <si>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</si>
  <si>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</si>
  <si>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</si>
  <si>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</si>
  <si>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</si>
  <si>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</si>
  <si>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</si>
  <si>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</si>
  <si>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</si>
  <si>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</si>
  <si>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</si>
  <si>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</si>
  <si>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</si>
  <si>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</si>
  <si>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</si>
  <si>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</si>
  <si>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</si>
  <si>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</si>
  <si>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</si>
  <si>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</si>
  <si>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</si>
  <si>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</si>
  <si>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</si>
  <si>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</si>
  <si>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</si>
  <si>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</si>
  <si>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</si>
  <si>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</si>
  <si>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</si>
  <si>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</si>
  <si>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</si>
  <si>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</si>
  <si>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</si>
  <si>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</si>
  <si>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</si>
  <si>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</si>
  <si>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</si>
  <si>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</si>
  <si>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</si>
  <si>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</si>
  <si>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</si>
  <si>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</si>
  <si>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</si>
  <si>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</si>
  <si>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</si>
  <si>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</si>
  <si>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</si>
  <si>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</si>
  <si>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</si>
  <si>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</si>
  <si>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</si>
  <si>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</si>
  <si>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</si>
  <si>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</si>
  <si>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</si>
  <si>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</si>
  <si>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</si>
  <si>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</si>
  <si>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</si>
  <si>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</si>
  <si>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</si>
  <si>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</si>
  <si>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</si>
  <si>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</si>
  <si>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</si>
  <si>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</si>
  <si>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</si>
  <si>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</si>
  <si>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</si>
  <si>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</si>
  <si>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</si>
  <si>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</si>
  <si>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</si>
  <si>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</si>
  <si>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</si>
  <si>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</si>
  <si>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</si>
  <si>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</si>
  <si>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</si>
  <si>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</si>
  <si>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</si>
  <si>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</si>
  <si>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</si>
  <si>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</si>
  <si>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</si>
  <si>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</si>
  <si>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</si>
  <si>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</si>
  <si>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</si>
  <si>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</si>
  <si>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</si>
  <si>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</si>
  <si>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</si>
  <si>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</si>
  <si>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</si>
  <si>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</si>
  <si>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</si>
  <si>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</si>
  <si>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</si>
  <si>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</si>
  <si>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</si>
  <si>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</si>
  <si>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</si>
  <si>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</si>
  <si>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</si>
  <si>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</si>
  <si>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</si>
  <si>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</si>
  <si>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</si>
  <si>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</si>
  <si>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</si>
  <si>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</si>
  <si>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</si>
  <si>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</si>
  <si>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</si>
  <si>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</si>
  <si>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</si>
  <si>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</si>
  <si>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</si>
  <si>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</si>
  <si>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</si>
  <si>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</si>
  <si>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</si>
  <si>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</si>
  <si>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</si>
  <si>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</si>
  <si>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</si>
  <si>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</si>
  <si>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</si>
  <si>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</si>
  <si>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</si>
  <si>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</si>
  <si>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</si>
  <si>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</si>
  <si>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</si>
  <si>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</si>
  <si>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</si>
  <si>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</si>
  <si>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</si>
  <si>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</si>
  <si>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</si>
  <si>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</si>
  <si>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</si>
  <si>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</si>
  <si>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</si>
  <si>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</si>
  <si>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</si>
  <si>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</si>
  <si>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</si>
  <si>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</si>
  <si>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</si>
  <si>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</si>
  <si>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</si>
  <si>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</si>
  <si>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</si>
  <si>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</si>
  <si>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</si>
  <si>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</si>
  <si>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</si>
  <si>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</si>
  <si>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</si>
  <si>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</si>
  <si>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</si>
  <si>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</si>
  <si>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</si>
  <si>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</si>
  <si>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</si>
  <si>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</si>
  <si>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</si>
  <si>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</si>
  <si>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</si>
  <si>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</si>
  <si>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</si>
  <si>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</si>
  <si>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</si>
  <si>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</si>
  <si>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</si>
  <si>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</si>
  <si>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</si>
  <si>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</si>
  <si>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</si>
  <si>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</si>
  <si>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</si>
  <si>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</si>
  <si>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</si>
  <si>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</si>
  <si>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</si>
  <si>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</si>
  <si>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</si>
  <si>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</si>
  <si>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</si>
  <si>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</si>
  <si>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</si>
  <si>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</si>
  <si>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</si>
  <si>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</si>
  <si>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</si>
  <si>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</si>
  <si>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</si>
  <si>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</si>
  <si>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</si>
  <si>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</si>
  <si>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</si>
  <si>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</si>
  <si>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</si>
  <si>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</si>
  <si>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</si>
  <si>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</si>
  <si>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</si>
  <si>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</si>
  <si>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</si>
  <si>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</si>
  <si>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</si>
  <si>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</si>
  <si>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</si>
  <si>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</si>
  <si>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</si>
  <si>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</si>
  <si>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</si>
  <si>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</si>
  <si>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</si>
  <si>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</si>
  <si>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</si>
  <si>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</si>
  <si>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</si>
  <si>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</si>
  <si>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</si>
  <si>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</si>
  <si>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</si>
  <si>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</si>
  <si>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</si>
  <si>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</si>
  <si>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</si>
  <si>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</si>
  <si>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</si>
  <si>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</si>
  <si>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</si>
  <si>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</si>
  <si>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</si>
  <si>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</si>
  <si>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</si>
  <si>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</si>
  <si>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</si>
  <si>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</si>
  <si>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</si>
  <si>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</si>
  <si>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</si>
  <si>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</si>
  <si>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</si>
  <si>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</si>
  <si>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</si>
  <si>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</si>
  <si>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</si>
  <si>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</si>
  <si>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</si>
  <si>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</si>
  <si>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</si>
  <si>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</si>
  <si>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</si>
  <si>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</si>
  <si>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</si>
  <si>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</si>
  <si>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</si>
  <si>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</si>
  <si>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</si>
  <si>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</si>
  <si>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</si>
  <si>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</si>
  <si>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</si>
  <si>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</si>
  <si>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</si>
  <si>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</si>
  <si>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</si>
  <si>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</si>
  <si>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</si>
  <si>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</si>
  <si>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</si>
  <si>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</si>
  <si>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</si>
  <si>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</si>
  <si>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</si>
  <si>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</si>
  <si>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</si>
  <si>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</si>
  <si>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</si>
  <si>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</si>
  <si>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</si>
  <si>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</si>
  <si>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</si>
  <si>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</si>
  <si>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</si>
  <si>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</si>
  <si>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</si>
  <si>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</si>
  <si>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</si>
  <si>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</si>
  <si>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</si>
  <si>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</si>
  <si>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</si>
  <si>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</si>
  <si>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</si>
  <si>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</si>
  <si>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</si>
  <si>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</si>
  <si>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</si>
  <si>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</si>
  <si>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</si>
  <si>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</si>
  <si>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</si>
  <si>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</si>
  <si>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</si>
  <si>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</si>
  <si>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</si>
  <si>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</si>
  <si>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</si>
  <si>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</si>
  <si>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</si>
  <si>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</si>
  <si>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</si>
  <si>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</si>
  <si>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</si>
  <si>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</si>
  <si>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</si>
  <si>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</si>
  <si>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</si>
  <si>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</si>
  <si>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</si>
  <si>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</si>
  <si>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</si>
  <si>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</si>
  <si>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</si>
  <si>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</si>
  <si>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</si>
  <si>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</si>
  <si>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</si>
  <si>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</si>
  <si>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</si>
  <si>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</si>
  <si>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</si>
  <si>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</si>
  <si>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</si>
  <si>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</si>
  <si>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</si>
  <si>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</si>
  <si>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</si>
  <si>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</si>
  <si>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</si>
  <si>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</si>
  <si>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</si>
  <si>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</si>
  <si>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</si>
  <si>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</si>
  <si>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</si>
  <si>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</si>
  <si>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</si>
  <si>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</si>
  <si>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</si>
  <si>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</si>
  <si>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</si>
  <si>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</si>
  <si>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</si>
  <si>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</si>
  <si>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</si>
  <si>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</si>
  <si>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</si>
  <si>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</si>
  <si>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</si>
  <si>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</si>
  <si>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</si>
  <si>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</si>
  <si>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</si>
  <si>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</si>
  <si>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</si>
  <si>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</si>
  <si>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</si>
  <si>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</si>
  <si>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</si>
  <si>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</si>
  <si>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</si>
  <si>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</si>
  <si>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</si>
  <si>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</si>
  <si>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</si>
  <si>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</si>
  <si>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</si>
  <si>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</si>
  <si>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</si>
  <si>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</si>
  <si>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</si>
  <si>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</si>
  <si>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</si>
  <si>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</si>
  <si>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</si>
  <si>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</si>
  <si>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</si>
  <si>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</si>
  <si>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</si>
  <si>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</si>
  <si>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</si>
  <si>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</si>
  <si>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</si>
  <si>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</si>
  <si>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</si>
  <si>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</si>
  <si>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</si>
  <si>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</si>
  <si>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</si>
  <si>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</si>
  <si>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</si>
  <si>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</si>
  <si>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</si>
  <si>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</si>
  <si>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</si>
  <si>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</si>
  <si>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</si>
  <si>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</si>
  <si>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</si>
  <si>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</si>
  <si>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</si>
  <si>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</si>
  <si>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</si>
  <si>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</si>
  <si>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</si>
  <si>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</si>
  <si>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</si>
  <si>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</si>
  <si>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</si>
  <si>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</si>
  <si>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</si>
  <si>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</si>
  <si>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</si>
  <si>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</si>
  <si>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</si>
  <si>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</si>
  <si>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</si>
  <si>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</si>
  <si>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</si>
  <si>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</si>
  <si>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</si>
  <si>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</si>
  <si>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</si>
  <si>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</si>
  <si>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</si>
  <si>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</si>
  <si>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</si>
  <si>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</si>
  <si>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</si>
  <si>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</si>
  <si>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</si>
  <si>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</si>
  <si>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</si>
  <si>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</si>
  <si>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</si>
  <si>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</si>
  <si>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</si>
  <si>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</si>
  <si>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</si>
  <si>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</si>
  <si>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</si>
  <si>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</si>
  <si>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</si>
  <si>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</si>
  <si>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</si>
  <si>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</si>
  <si>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</si>
  <si>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</si>
  <si>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</si>
  <si>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</si>
  <si>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</si>
  <si>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</si>
  <si>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</si>
  <si>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</si>
  <si>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</si>
  <si>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</si>
  <si>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</si>
  <si>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</si>
  <si>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</si>
  <si>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</si>
  <si>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</si>
  <si>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</si>
  <si>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</si>
  <si>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</si>
  <si>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</si>
  <si>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</si>
  <si>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</si>
  <si>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</si>
  <si>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</si>
  <si>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</si>
  <si>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</si>
  <si>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</si>
  <si>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</si>
  <si>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</si>
  <si>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</si>
  <si>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</si>
  <si>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</si>
  <si>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</si>
  <si>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</si>
  <si>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</si>
  <si>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</si>
  <si>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</si>
  <si>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</si>
  <si>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</si>
  <si>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</si>
  <si>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</si>
  <si>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</si>
  <si>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</si>
  <si>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</si>
  <si>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</si>
  <si>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</si>
  <si>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</si>
  <si>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</si>
  <si>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</si>
  <si>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</si>
  <si>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</si>
  <si>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</si>
  <si>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</si>
  <si>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</si>
  <si>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</si>
  <si>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</si>
  <si>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</si>
  <si>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</si>
  <si>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</si>
  <si>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</si>
  <si>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</si>
  <si>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</si>
  <si>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</si>
  <si>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</si>
  <si>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</si>
  <si>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</si>
  <si>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</si>
  <si>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</si>
  <si>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</si>
  <si>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</si>
  <si>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</si>
  <si>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</si>
  <si>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</si>
  <si>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</si>
  <si>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</si>
  <si>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</si>
  <si>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</si>
  <si>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</si>
  <si>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</si>
  <si>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</si>
  <si>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</si>
  <si>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</si>
  <si>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</si>
  <si>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</si>
  <si>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</si>
  <si>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</si>
  <si>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</si>
  <si>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</si>
  <si>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</si>
  <si>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</si>
  <si>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</si>
  <si>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</si>
  <si>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</si>
  <si>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</si>
  <si>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</si>
  <si>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</si>
  <si>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</si>
  <si>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</si>
  <si>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</si>
  <si>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</si>
  <si>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</si>
  <si>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</si>
  <si>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</si>
  <si>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</si>
  <si>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</si>
  <si>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</si>
  <si>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</si>
  <si>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</si>
  <si>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</si>
  <si>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</si>
  <si>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</si>
  <si>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</si>
  <si>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</si>
  <si>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</si>
  <si>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</si>
  <si>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</si>
  <si>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</si>
  <si>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</si>
  <si>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</si>
  <si>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</si>
  <si>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</si>
  <si>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</si>
  <si>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</si>
  <si>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</si>
  <si>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</si>
  <si>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</si>
  <si>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</si>
  <si>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</si>
  <si>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</si>
  <si>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</si>
  <si>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</si>
  <si>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</si>
  <si>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</si>
  <si>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</si>
  <si>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</si>
  <si>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</si>
  <si>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</si>
  <si>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</si>
  <si>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</si>
  <si>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</si>
  <si>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</si>
  <si>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</si>
  <si>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</si>
  <si>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</si>
  <si>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</si>
  <si>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</si>
  <si>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</si>
  <si>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</si>
  <si>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</si>
  <si>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</si>
  <si>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</si>
  <si>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</si>
  <si>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</si>
  <si>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</si>
  <si>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</si>
  <si>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</si>
  <si>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</si>
  <si>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</si>
  <si>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</si>
  <si>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</si>
  <si>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</si>
  <si>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</si>
  <si>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</si>
  <si>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</si>
  <si>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</si>
  <si>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</si>
  <si>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</si>
  <si>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</si>
  <si>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</si>
  <si>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</si>
  <si>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</si>
  <si>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</si>
  <si>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</si>
  <si>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</si>
  <si>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</si>
  <si>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</si>
  <si>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</si>
  <si>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</si>
  <si>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</si>
  <si>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</si>
  <si>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</si>
  <si>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</si>
  <si>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</si>
  <si>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</si>
  <si>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</si>
  <si>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</si>
  <si>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</si>
  <si>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</si>
  <si>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</si>
  <si>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</si>
  <si>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</si>
  <si>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</si>
  <si>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</si>
  <si>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</si>
  <si>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</si>
  <si>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</si>
  <si>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</si>
  <si>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</si>
  <si>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</si>
  <si>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</si>
  <si>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</si>
  <si>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</si>
  <si>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</si>
  <si>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</si>
  <si>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</si>
  <si>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</si>
  <si>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</si>
  <si>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</si>
  <si>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</si>
  <si>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</si>
  <si>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</si>
  <si>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</si>
  <si>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</si>
  <si>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</si>
  <si>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</si>
  <si>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</si>
  <si>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</si>
  <si>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</si>
  <si>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</si>
  <si>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</si>
  <si>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</si>
  <si>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</si>
  <si>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</si>
  <si>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</si>
  <si>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</si>
  <si>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</si>
  <si>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</si>
  <si>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</si>
  <si>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</si>
  <si>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</si>
  <si>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</si>
  <si>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</si>
  <si>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</si>
  <si>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</si>
  <si>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</si>
  <si>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</si>
  <si>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</si>
  <si>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</si>
  <si>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</si>
  <si>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</si>
  <si>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</si>
  <si>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</si>
  <si>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</si>
  <si>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</si>
  <si>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</si>
  <si>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</si>
  <si>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</si>
  <si>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</si>
  <si>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</si>
  <si>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</si>
  <si>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</si>
  <si>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</si>
  <si>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</si>
  <si>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</si>
  <si>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</si>
  <si>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</si>
  <si>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</si>
  <si>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</si>
  <si>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</si>
  <si>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</si>
  <si>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</si>
  <si>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</si>
  <si>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</si>
  <si>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</si>
  <si>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</si>
  <si>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</si>
  <si>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</si>
  <si>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</si>
  <si>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</si>
  <si>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</si>
  <si>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</si>
  <si>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</si>
  <si>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</si>
  <si>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</si>
  <si>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</si>
  <si>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</si>
  <si>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</si>
  <si>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</si>
  <si>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</si>
  <si>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</si>
  <si>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</si>
  <si>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</si>
  <si>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</si>
  <si>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</si>
  <si>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</si>
  <si>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</si>
  <si>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</si>
  <si>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</si>
  <si>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</si>
  <si>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</si>
  <si>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</si>
  <si>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</si>
  <si>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</si>
  <si>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</si>
  <si>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</si>
  <si>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</si>
  <si>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</si>
  <si>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</si>
  <si>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</si>
  <si>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</si>
  <si>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</si>
  <si>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</si>
  <si>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</si>
  <si>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</si>
  <si>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</si>
  <si>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</si>
  <si>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</si>
  <si>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</si>
  <si>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</si>
  <si>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</si>
  <si>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</si>
  <si>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</si>
  <si>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</si>
  <si>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</si>
  <si>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</si>
  <si>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</si>
  <si>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</si>
  <si>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</si>
  <si>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</si>
  <si>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</si>
  <si>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</si>
  <si>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</si>
  <si>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</si>
  <si>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</si>
  <si>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</si>
  <si>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</si>
  <si>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</si>
  <si>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</si>
  <si>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</si>
  <si>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</si>
  <si>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</si>
  <si>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</si>
  <si>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</si>
  <si>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</si>
  <si>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</si>
  <si>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</si>
  <si>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</si>
  <si>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</si>
  <si>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</si>
  <si>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</si>
  <si>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</si>
  <si>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</si>
  <si>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</si>
  <si>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</si>
  <si>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</si>
  <si>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</si>
  <si>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</si>
  <si>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</si>
  <si>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</si>
  <si>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</si>
  <si>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</si>
  <si>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</si>
  <si>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</si>
  <si>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</si>
  <si>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</si>
  <si>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</si>
  <si>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</si>
  <si>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</si>
  <si>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</si>
  <si>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</si>
  <si>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</si>
  <si>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</si>
  <si>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</si>
  <si>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</si>
  <si>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</si>
  <si>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</si>
  <si>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</si>
  <si>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</si>
  <si>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</si>
  <si>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</si>
  <si>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</si>
  <si>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</si>
  <si>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</si>
  <si>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</si>
  <si>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</si>
  <si>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</si>
  <si>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</si>
  <si>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</si>
  <si>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</si>
  <si>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</si>
  <si>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</si>
  <si>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</si>
  <si>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</si>
  <si>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</si>
  <si>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</si>
  <si>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</si>
  <si>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</si>
  <si>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</si>
  <si>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</si>
  <si>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</si>
  <si>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</si>
  <si>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</si>
  <si>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</si>
  <si>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</si>
  <si>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</si>
  <si>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</si>
  <si>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</si>
  <si>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</si>
  <si>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</si>
  <si>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</si>
  <si>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</si>
  <si>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</si>
  <si>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</si>
  <si>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</si>
  <si>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</si>
  <si>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</si>
  <si>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</si>
  <si>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</si>
  <si>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</si>
  <si>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</si>
  <si>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</si>
  <si>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</si>
  <si>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</si>
  <si>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</si>
  <si>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</si>
  <si>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</si>
  <si>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</si>
  <si>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</si>
  <si>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</si>
  <si>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</si>
  <si>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</si>
  <si>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</si>
  <si>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</si>
  <si>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</si>
  <si>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</si>
  <si>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</si>
  <si>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</si>
  <si>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</si>
  <si>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</si>
  <si>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</si>
  <si>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</si>
  <si>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</si>
  <si>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</si>
  <si>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</si>
  <si>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</si>
  <si>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</si>
  <si>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</si>
  <si>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</si>
  <si>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</si>
  <si>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</si>
  <si>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</si>
  <si>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</si>
  <si>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</si>
  <si>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</si>
  <si>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</si>
  <si>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</si>
  <si>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</si>
  <si>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</si>
  <si>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</si>
  <si>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</si>
  <si>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</si>
  <si>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</si>
  <si>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</si>
  <si>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</si>
  <si>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</si>
  <si>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</si>
  <si>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</si>
  <si>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</si>
  <si>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</si>
  <si>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</si>
  <si>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</si>
  <si>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</si>
  <si>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</si>
  <si>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</si>
  <si>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</si>
  <si>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</si>
  <si>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</si>
  <si>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</si>
  <si>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</si>
  <si>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</si>
  <si>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</si>
  <si>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</si>
  <si>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</si>
  <si>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</si>
  <si>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</si>
  <si>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</si>
  <si>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</si>
  <si>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</si>
  <si>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</si>
  <si>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</si>
  <si>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</si>
  <si>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</si>
  <si>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</si>
  <si>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</si>
  <si>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</si>
  <si>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</si>
  <si>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</si>
  <si>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</si>
  <si>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</si>
  <si>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</si>
  <si>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</si>
  <si>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</si>
  <si>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</si>
  <si>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</si>
  <si>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</si>
  <si>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</si>
  <si>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</si>
  <si>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</si>
  <si>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</si>
  <si>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</si>
  <si>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</si>
  <si>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</si>
  <si>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</si>
  <si>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</si>
  <si>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</si>
  <si>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</si>
  <si>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</si>
  <si>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</si>
  <si>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</si>
  <si>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</si>
  <si>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</si>
  <si>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</si>
  <si>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</si>
  <si>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</si>
  <si>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</si>
  <si>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</si>
  <si>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</si>
  <si>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</si>
  <si>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</si>
  <si>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</si>
  <si>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</si>
  <si>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</si>
  <si>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</si>
  <si>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</si>
  <si>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</si>
  <si>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</si>
  <si>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</si>
  <si>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</si>
  <si>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</si>
  <si>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</si>
  <si>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</si>
  <si>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</si>
  <si>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</si>
  <si>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</si>
  <si>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</si>
  <si>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</si>
  <si>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</si>
  <si>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</si>
  <si>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</si>
  <si>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</si>
  <si>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</si>
  <si>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</si>
  <si>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</si>
  <si>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</si>
  <si>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</si>
  <si>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</si>
  <si>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</si>
  <si>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</si>
  <si>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</si>
  <si>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</si>
  <si>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</si>
  <si>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</si>
  <si>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</si>
  <si>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</si>
  <si>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</si>
  <si>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</si>
  <si>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</si>
  <si>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</si>
  <si>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</si>
  <si>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</si>
  <si>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</si>
  <si>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</si>
  <si>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</si>
  <si>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</si>
  <si>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</si>
  <si>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</si>
  <si>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</si>
  <si>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</si>
  <si>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</si>
  <si>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</si>
  <si>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</si>
  <si>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</si>
  <si>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</si>
  <si>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</si>
  <si>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</si>
  <si>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</si>
  <si>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</si>
  <si>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</si>
  <si>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</si>
  <si>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</si>
  <si>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</si>
  <si>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</si>
  <si>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</si>
  <si>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</si>
  <si>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</si>
  <si>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</si>
  <si>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</si>
  <si>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</si>
  <si>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</si>
  <si>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</si>
  <si>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</si>
  <si>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</si>
  <si>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</si>
  <si>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</si>
  <si>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</si>
  <si>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</si>
  <si>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</si>
  <si>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</si>
  <si>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</si>
  <si>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</si>
  <si>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</si>
  <si>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</si>
  <si>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</si>
  <si>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</si>
  <si>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</si>
  <si>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</si>
  <si>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</si>
  <si>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</si>
  <si>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</si>
  <si>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</si>
  <si>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</si>
  <si>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</si>
  <si>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</si>
  <si>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</si>
  <si>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</si>
  <si>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</si>
  <si>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</si>
  <si>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</si>
  <si>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</si>
  <si>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</si>
  <si>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</si>
  <si>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</si>
  <si>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</si>
  <si>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</si>
  <si>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</si>
  <si>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</si>
  <si>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</si>
  <si>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</si>
  <si>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</si>
  <si>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</si>
  <si>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</si>
  <si>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</si>
  <si>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</si>
  <si>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</si>
  <si>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</si>
  <si>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</si>
  <si>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</si>
  <si>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</si>
  <si>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</si>
  <si>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</si>
  <si>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</si>
  <si>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</si>
  <si>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</si>
  <si>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</si>
  <si>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</si>
  <si>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</si>
  <si>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</si>
  <si>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</si>
  <si>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</si>
  <si>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</si>
  <si>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</si>
  <si>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</si>
  <si>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</si>
  <si>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</si>
  <si>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</si>
  <si>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</si>
  <si>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</si>
  <si>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</si>
  <si>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</si>
  <si>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</si>
  <si>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</si>
  <si>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</si>
  <si>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</si>
  <si>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</si>
  <si>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</si>
  <si>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</si>
  <si>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</si>
  <si>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</si>
  <si>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</si>
  <si>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</si>
  <si>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</si>
  <si>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</si>
  <si>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</si>
  <si>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</si>
  <si>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</si>
  <si>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</si>
  <si>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</si>
  <si>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</si>
  <si>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</si>
  <si>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</si>
  <si>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</si>
  <si>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</si>
  <si>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</si>
  <si>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</si>
  <si>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</si>
  <si>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</si>
  <si>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</si>
  <si>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</si>
  <si>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</si>
  <si>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</si>
  <si>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</si>
  <si>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</si>
  <si>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</si>
  <si>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</si>
  <si>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</si>
  <si>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</si>
  <si>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</si>
  <si>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</si>
  <si>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</si>
  <si>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</si>
  <si>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</si>
  <si>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</si>
  <si>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</si>
  <si>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</si>
  <si>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</si>
  <si>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</si>
  <si>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</si>
  <si>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</si>
  <si>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</si>
  <si>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</si>
  <si>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</si>
  <si>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</si>
  <si>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</si>
  <si>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</si>
  <si>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</si>
  <si>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</si>
  <si>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</si>
  <si>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</si>
  <si>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</si>
  <si>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</si>
  <si>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</si>
  <si>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</si>
  <si>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</si>
  <si>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</si>
  <si>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</si>
  <si>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</si>
  <si>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</si>
  <si>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</si>
  <si>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</si>
  <si>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</si>
  <si>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</si>
  <si>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</si>
  <si>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</si>
  <si>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</si>
  <si>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</si>
  <si>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</si>
  <si>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</si>
  <si>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</si>
  <si>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</si>
  <si>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</si>
  <si>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</si>
  <si>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</si>
  <si>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</si>
  <si>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</si>
  <si>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</si>
  <si>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</si>
  <si>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</si>
  <si>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</si>
  <si>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</si>
  <si>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</si>
  <si>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</si>
  <si>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</si>
  <si>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</si>
  <si>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</si>
  <si>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</si>
  <si>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</si>
  <si>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</si>
  <si>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</si>
  <si>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</si>
  <si>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</si>
  <si>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</si>
  <si>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</si>
  <si>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</si>
  <si>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</si>
  <si>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</si>
  <si>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</si>
  <si>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</si>
  <si>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</si>
  <si>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</si>
  <si>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</si>
  <si>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</si>
  <si>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</si>
  <si>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</si>
  <si>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</si>
  <si>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</si>
  <si>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</si>
  <si>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</si>
  <si>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</si>
  <si>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</si>
  <si>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</si>
  <si>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</si>
  <si>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</si>
  <si>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</si>
  <si>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</si>
  <si>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</si>
  <si>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</si>
  <si>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</si>
  <si>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</si>
  <si>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</si>
  <si>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</si>
  <si>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</si>
  <si>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</si>
  <si>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</si>
  <si>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</si>
  <si>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</si>
  <si>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</si>
  <si>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</si>
  <si>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</si>
  <si>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</si>
  <si>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</si>
  <si>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</si>
  <si>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</si>
  <si>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</si>
  <si>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</si>
  <si>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</si>
  <si>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</si>
  <si>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</si>
  <si>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</si>
  <si>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</si>
  <si>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</si>
  <si>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</si>
  <si>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</si>
  <si>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</si>
  <si>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</si>
  <si>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</si>
  <si>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</si>
  <si>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</si>
  <si>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</si>
  <si>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</si>
  <si>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</si>
  <si>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</si>
  <si>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</si>
  <si>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</si>
  <si>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</si>
  <si>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</si>
  <si>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</si>
  <si>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</si>
  <si>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</si>
  <si>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</si>
  <si>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</si>
  <si>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</si>
  <si>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</si>
  <si>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</si>
  <si>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</si>
  <si>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</si>
  <si>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</si>
  <si>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</si>
  <si>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</si>
  <si>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</si>
  <si>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</si>
  <si>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</si>
  <si>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</si>
  <si>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</si>
  <si>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</si>
  <si>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</si>
  <si>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</si>
  <si>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</si>
  <si>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</si>
  <si>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</si>
  <si>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</si>
  <si>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</si>
  <si>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</si>
  <si>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</si>
  <si>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</si>
  <si>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</si>
  <si>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</si>
  <si>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</si>
  <si>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</si>
  <si>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</si>
  <si>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</si>
  <si>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</si>
  <si>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</si>
  <si>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</si>
  <si>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</si>
  <si>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</si>
  <si>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</si>
  <si>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</si>
  <si>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</si>
  <si>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</si>
  <si>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</si>
  <si>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</si>
  <si>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</si>
  <si>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</si>
  <si>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</si>
  <si>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</si>
  <si>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</si>
  <si>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</si>
  <si>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</si>
  <si>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</si>
  <si>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</si>
  <si>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</si>
  <si>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</si>
  <si>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</si>
  <si>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</si>
  <si>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</si>
  <si>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</si>
  <si>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</si>
  <si>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</si>
  <si>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</si>
  <si>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</si>
  <si>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</si>
  <si>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</si>
  <si>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</si>
  <si>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</si>
  <si>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</si>
  <si>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</si>
  <si>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</si>
  <si>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</si>
  <si>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</si>
  <si>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</si>
  <si>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</si>
  <si>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</si>
  <si>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</si>
  <si>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</si>
  <si>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</si>
  <si>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</si>
  <si>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</si>
  <si>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</si>
  <si>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</si>
  <si>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</si>
  <si>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</si>
  <si>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</si>
  <si>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</si>
  <si>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</si>
  <si>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</si>
  <si>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</si>
  <si>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</si>
  <si>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</si>
  <si>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</si>
  <si>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</si>
  <si>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</si>
  <si>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</si>
  <si>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</si>
  <si>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</si>
  <si>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</si>
  <si>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</si>
  <si>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</si>
  <si>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</si>
  <si>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</si>
  <si>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</si>
  <si>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</si>
  <si>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</si>
  <si>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</si>
  <si>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</si>
  <si>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</si>
  <si>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</si>
  <si>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</si>
  <si>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</si>
  <si>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</si>
  <si>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</si>
  <si>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</si>
  <si>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</si>
  <si>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</si>
  <si>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</si>
  <si>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</si>
  <si>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</si>
  <si>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</si>
  <si>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</si>
  <si>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</si>
  <si>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</si>
  <si>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</si>
  <si>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</si>
  <si>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</si>
  <si>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</si>
  <si>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</si>
  <si>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</si>
  <si>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</si>
  <si>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</si>
  <si>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</si>
  <si>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</si>
  <si>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</si>
  <si>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</si>
  <si>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</si>
  <si>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</si>
  <si>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</si>
  <si>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</si>
  <si>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</si>
  <si>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</si>
  <si>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</si>
  <si>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</si>
  <si>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</si>
  <si>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</si>
  <si>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</si>
  <si>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</si>
  <si>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</si>
  <si>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</si>
  <si>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</si>
  <si>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</si>
  <si>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</si>
  <si>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</si>
  <si>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</si>
  <si>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</si>
  <si>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</si>
  <si>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</si>
  <si>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</si>
  <si>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</si>
  <si>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</si>
  <si>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</si>
  <si>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</si>
  <si>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</si>
  <si>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</si>
  <si>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</si>
  <si>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</si>
  <si>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</si>
  <si>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</si>
  <si>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</si>
  <si>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</si>
  <si>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</si>
  <si>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</si>
  <si>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</si>
  <si>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</si>
  <si>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</si>
  <si>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</si>
  <si>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</si>
  <si>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</si>
  <si>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</si>
  <si>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</si>
  <si>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</si>
  <si>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</si>
  <si>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</si>
  <si>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</si>
  <si>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</si>
  <si>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</si>
  <si>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</si>
  <si>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</si>
  <si>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</si>
  <si>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</si>
  <si>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</si>
  <si>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</si>
  <si>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</si>
  <si>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</si>
  <si>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</si>
  <si>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</si>
  <si>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</si>
  <si>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</si>
  <si>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</si>
  <si>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</si>
  <si>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</si>
  <si>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</si>
  <si>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</si>
  <si>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</si>
  <si>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</si>
  <si>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</si>
  <si>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</si>
  <si>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</si>
  <si>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</si>
  <si>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</si>
  <si>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</si>
  <si>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</si>
  <si>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</si>
  <si>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</si>
  <si>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</si>
  <si>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</si>
  <si>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</si>
  <si>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</si>
  <si>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</si>
  <si>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</si>
  <si>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</si>
  <si>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</si>
  <si>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</si>
  <si>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</si>
  <si>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</si>
  <si>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</si>
  <si>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</si>
  <si>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</si>
  <si>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</si>
  <si>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</si>
  <si>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</si>
  <si>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</si>
  <si>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</si>
  <si>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</si>
  <si>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</si>
  <si>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</si>
  <si>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</si>
  <si>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</si>
  <si>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</si>
  <si>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</si>
  <si>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</si>
  <si>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</si>
  <si>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</si>
  <si>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</si>
  <si>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</si>
  <si>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</si>
  <si>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</si>
  <si>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</si>
  <si>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</si>
  <si>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</si>
  <si>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</si>
  <si>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</si>
  <si>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</si>
  <si>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</si>
  <si>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</si>
  <si>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</si>
  <si>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</si>
  <si>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</si>
  <si>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</si>
  <si>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</si>
  <si>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</si>
  <si>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</si>
  <si>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</si>
  <si>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</si>
  <si>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</si>
  <si>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</si>
  <si>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</si>
  <si>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</si>
  <si>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</si>
  <si>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</si>
  <si>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</si>
  <si>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</si>
  <si>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</si>
  <si>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</si>
  <si>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</si>
  <si>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</si>
  <si>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</si>
  <si>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</si>
  <si>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</si>
  <si>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</si>
  <si>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</si>
  <si>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</si>
  <si>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</si>
  <si>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</si>
  <si>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</si>
  <si>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</si>
  <si>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</si>
  <si>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</si>
  <si>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</si>
  <si>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</si>
  <si>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</si>
  <si>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</si>
  <si>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</si>
  <si>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</si>
  <si>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</si>
  <si>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</si>
  <si>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</si>
  <si>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</si>
  <si>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</si>
  <si>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</si>
  <si>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</si>
  <si>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</si>
  <si>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</si>
  <si>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</si>
  <si>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</si>
  <si>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</si>
  <si>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</si>
  <si>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</si>
  <si>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</si>
  <si>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</si>
  <si>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</si>
  <si>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</si>
  <si>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</si>
  <si>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</si>
  <si>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</si>
  <si>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</si>
  <si>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</si>
  <si>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</si>
  <si>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</si>
  <si>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</si>
  <si>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</si>
  <si>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</si>
  <si>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</si>
  <si>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</si>
  <si>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</si>
  <si>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</si>
  <si>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</si>
  <si>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</si>
  <si>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</si>
  <si>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</si>
  <si>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</si>
  <si>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</si>
  <si>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</si>
  <si>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</si>
  <si>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</si>
  <si>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</si>
  <si>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</si>
  <si>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</si>
  <si>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</si>
  <si>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</si>
  <si>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</si>
  <si>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</si>
  <si>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</si>
  <si>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</si>
  <si>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</si>
  <si>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</si>
  <si>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</si>
  <si>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</si>
  <si>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</si>
  <si>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</si>
  <si>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</si>
  <si>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</si>
  <si>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</si>
  <si>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</si>
  <si>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</si>
  <si>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</si>
  <si>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</si>
  <si>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</si>
  <si>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</si>
  <si>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</si>
  <si>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</si>
  <si>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</si>
  <si>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</si>
  <si>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</si>
  <si>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</si>
  <si>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</si>
  <si>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</si>
  <si>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</si>
  <si>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</si>
  <si>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</si>
  <si>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</si>
  <si>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</si>
  <si>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</si>
  <si>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</si>
  <si>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</si>
  <si>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</si>
  <si>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</si>
  <si>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</si>
  <si>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</si>
  <si>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</si>
  <si>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</si>
  <si>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</si>
  <si>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</si>
  <si>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</si>
  <si>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</si>
  <si>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</si>
  <si>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</si>
  <si>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</si>
  <si>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</si>
  <si>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</si>
  <si>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</si>
  <si>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</si>
  <si>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</si>
  <si>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</si>
  <si>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</si>
  <si>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</si>
  <si>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</si>
  <si>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</si>
  <si>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</si>
  <si>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</si>
  <si>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</si>
  <si>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</si>
  <si>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</si>
  <si>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</si>
  <si>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</si>
  <si>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</si>
  <si>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</si>
  <si>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</si>
  <si>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</si>
  <si>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</si>
  <si>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</si>
  <si>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</si>
  <si>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</si>
  <si>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</si>
  <si>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</si>
  <si>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</si>
  <si>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</si>
  <si>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</si>
  <si>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</si>
  <si>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</si>
  <si>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</si>
  <si>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</si>
  <si>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</si>
  <si>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</si>
  <si>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</si>
  <si>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</si>
  <si>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</si>
  <si>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</si>
  <si>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</si>
  <si>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</si>
  <si>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</si>
  <si>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</si>
  <si>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</si>
  <si>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</si>
  <si>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</si>
  <si>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</si>
  <si>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</si>
  <si>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</si>
  <si>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</si>
  <si>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</si>
  <si>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</si>
  <si>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</si>
  <si>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</si>
  <si>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</si>
  <si>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</si>
  <si>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</si>
  <si>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</si>
  <si>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</si>
  <si>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</si>
  <si>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</si>
  <si>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</si>
  <si>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</si>
  <si>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</si>
  <si>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</si>
  <si>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</si>
  <si>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</si>
  <si>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</si>
  <si>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</si>
  <si>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</si>
  <si>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</si>
  <si>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</si>
  <si>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</si>
  <si>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</si>
  <si>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</si>
  <si>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</si>
  <si>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</si>
  <si>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</si>
  <si>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</si>
  <si>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</si>
  <si>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</si>
  <si>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</si>
  <si>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</si>
  <si>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</si>
  <si>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</si>
  <si>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</si>
  <si>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</si>
  <si>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</si>
  <si>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</si>
  <si>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</si>
  <si>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</si>
  <si>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</si>
  <si>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</si>
  <si>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</si>
  <si>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</si>
  <si>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</si>
  <si>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</si>
  <si>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</si>
  <si>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</si>
  <si>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</si>
  <si>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</si>
  <si>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</si>
  <si>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</si>
  <si>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</si>
  <si>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</si>
  <si>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</si>
  <si>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</si>
  <si>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</si>
  <si>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</si>
  <si>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</si>
  <si>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</si>
  <si>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</si>
  <si>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</si>
  <si>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</si>
  <si>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</si>
  <si>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</si>
  <si>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</si>
  <si>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</si>
  <si>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</si>
  <si>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</si>
  <si>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</si>
  <si>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</si>
  <si>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</si>
  <si>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</si>
  <si>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</si>
  <si>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</si>
  <si>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</si>
  <si>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</si>
  <si>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</si>
  <si>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</si>
  <si>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</si>
  <si>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</si>
  <si>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</si>
  <si>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</si>
  <si>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</si>
  <si>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</si>
  <si>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</si>
  <si>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</si>
  <si>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</si>
  <si>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</si>
  <si>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</si>
  <si>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</si>
  <si>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</si>
  <si>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</si>
  <si>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</si>
  <si>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</si>
  <si>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</si>
  <si>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</si>
  <si>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</si>
  <si>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</si>
  <si>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</si>
  <si>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</si>
  <si>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</si>
  <si>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</si>
  <si>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</si>
  <si>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</si>
  <si>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</si>
  <si>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</si>
  <si>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</si>
  <si>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</si>
  <si>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</si>
  <si>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</si>
  <si>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</si>
  <si>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</si>
  <si>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</si>
  <si>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</si>
  <si>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</si>
  <si>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</si>
  <si>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</si>
  <si>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</si>
  <si>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</si>
  <si>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</si>
  <si>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</si>
  <si>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</si>
  <si>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</si>
  <si>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</si>
  <si>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</si>
  <si>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</si>
  <si>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</si>
  <si>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</si>
  <si>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</si>
  <si>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</si>
  <si>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</si>
  <si>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</si>
  <si>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</si>
  <si>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</si>
  <si>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</si>
  <si>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</si>
  <si>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</si>
  <si>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</si>
  <si>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</si>
  <si>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</si>
  <si>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</si>
  <si>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</si>
  <si>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</si>
  <si>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</si>
  <si>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</si>
  <si>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</si>
  <si>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</si>
  <si>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</si>
  <si>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</si>
  <si>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</si>
  <si>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</si>
  <si>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</si>
  <si>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</si>
  <si>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</si>
  <si>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</si>
  <si>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</si>
  <si>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</si>
  <si>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</si>
  <si>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</si>
  <si>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</si>
  <si>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</si>
  <si>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</si>
  <si>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</si>
  <si>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</si>
  <si>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</si>
  <si>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</si>
  <si>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</si>
  <si>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</si>
  <si>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</si>
  <si>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</si>
  <si>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</si>
  <si>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</si>
  <si>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</si>
  <si>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</si>
  <si>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</si>
  <si>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</si>
  <si>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</si>
  <si>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</si>
  <si>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</si>
  <si>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</si>
  <si>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</si>
  <si>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</si>
  <si>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</si>
  <si>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</si>
  <si>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</si>
  <si>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</si>
  <si>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</si>
  <si>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</si>
  <si>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</si>
  <si>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</si>
  <si>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</si>
  <si>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</si>
  <si>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</si>
  <si>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</si>
  <si>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</si>
  <si>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</si>
  <si>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</si>
  <si>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</si>
  <si>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</si>
  <si>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</si>
  <si>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</si>
  <si>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</si>
  <si>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</si>
  <si>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</si>
  <si>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</si>
  <si>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</si>
  <si>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</si>
  <si>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</si>
  <si>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</si>
  <si>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</si>
  <si>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</si>
  <si>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</si>
  <si>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</si>
  <si>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</si>
  <si>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</si>
  <si>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</si>
  <si>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</si>
  <si>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</si>
  <si>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</si>
  <si>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</si>
  <si>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</si>
  <si>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</si>
  <si>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</si>
  <si>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</si>
  <si>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</si>
  <si>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</si>
  <si>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</si>
  <si>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</si>
  <si>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</si>
  <si>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</si>
  <si>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</si>
  <si>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</si>
  <si>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</si>
  <si>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</si>
  <si>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</si>
  <si>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</si>
  <si>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</si>
  <si>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</si>
  <si>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</si>
  <si>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</si>
  <si>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</si>
  <si>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</si>
  <si>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</si>
  <si>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</si>
  <si>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</si>
  <si>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</si>
  <si>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</si>
  <si>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</si>
  <si>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</si>
  <si>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</si>
  <si>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</si>
  <si>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</si>
  <si>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</si>
  <si>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</si>
  <si>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</si>
  <si>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</si>
  <si>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</si>
  <si>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</si>
  <si>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</si>
  <si>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</si>
  <si>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</si>
  <si>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</si>
  <si>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</si>
  <si>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</si>
  <si>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</si>
  <si>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</si>
  <si>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</si>
  <si>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</si>
  <si>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</si>
  <si>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</si>
  <si>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</si>
  <si>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</si>
  <si>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</si>
  <si>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</si>
  <si>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</si>
  <si>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</si>
  <si>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</si>
  <si>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</si>
  <si>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</si>
  <si>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</si>
  <si>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</si>
  <si>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</si>
  <si>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</si>
  <si>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</si>
  <si>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</si>
  <si>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</si>
  <si>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</si>
  <si>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</si>
  <si>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</si>
  <si>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</si>
  <si>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</si>
  <si>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</si>
  <si>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</si>
  <si>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</si>
  <si>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</si>
  <si>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</si>
  <si>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</si>
  <si>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</si>
  <si>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</si>
  <si>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</si>
  <si>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</si>
  <si>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</si>
  <si>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</si>
  <si>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</si>
  <si>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</si>
  <si>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</si>
  <si>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</si>
  <si>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</si>
  <si>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</si>
  <si>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</si>
  <si>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</si>
  <si>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</si>
  <si>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</si>
  <si>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</si>
  <si>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</si>
  <si>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</si>
  <si>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</si>
  <si>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</si>
  <si>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</si>
  <si>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</si>
  <si>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</si>
  <si>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</si>
  <si>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</si>
  <si>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</si>
  <si>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</si>
  <si>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</si>
  <si>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</si>
  <si>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</si>
  <si>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</si>
  <si>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</si>
  <si>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</si>
  <si>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</si>
  <si>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</si>
  <si>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</si>
  <si>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</si>
  <si>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</si>
  <si>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</si>
  <si>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</si>
  <si>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</si>
  <si>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</si>
  <si>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</si>
  <si>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</si>
  <si>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</si>
  <si>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</si>
  <si>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</si>
  <si>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</si>
  <si>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</si>
  <si>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</si>
  <si>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</si>
  <si>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</si>
  <si>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</si>
  <si>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</si>
  <si>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</si>
  <si>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</si>
  <si>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</si>
  <si>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</si>
  <si>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</si>
  <si>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</si>
  <si>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</si>
  <si>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</si>
  <si>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</si>
  <si>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</si>
  <si>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</si>
  <si>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</si>
  <si>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</si>
  <si>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</si>
  <si>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</si>
  <si>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</si>
  <si>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</si>
  <si>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</si>
  <si>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</si>
  <si>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</si>
  <si>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</si>
  <si>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</si>
  <si>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</si>
  <si>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</si>
  <si>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</si>
  <si>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</si>
  <si>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</si>
  <si>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</si>
  <si>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</si>
  <si>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</si>
  <si>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</si>
  <si>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</si>
  <si>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</si>
  <si>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</si>
  <si>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</si>
  <si>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</si>
  <si>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</si>
  <si>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</si>
  <si>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</si>
  <si>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</si>
  <si>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</si>
  <si>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</si>
  <si>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</si>
  <si>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</si>
  <si>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</si>
  <si>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</si>
  <si>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</si>
  <si>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</si>
  <si>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</si>
  <si>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</si>
  <si>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</si>
  <si>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</si>
  <si>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</si>
  <si>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</si>
  <si>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</si>
  <si>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</si>
  <si>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</si>
  <si>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</si>
  <si>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</si>
  <si>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</si>
  <si>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</si>
  <si>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</si>
  <si>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</si>
  <si>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</si>
  <si>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</si>
  <si>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</si>
  <si>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</si>
  <si>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</si>
  <si>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</si>
  <si>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</si>
  <si>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</si>
  <si>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</si>
  <si>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</si>
  <si>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</si>
  <si>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</si>
  <si>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</si>
  <si>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</si>
  <si>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</si>
  <si>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</si>
  <si>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</si>
  <si>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</si>
  <si>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</si>
  <si>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</si>
  <si>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</si>
  <si>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</si>
  <si>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</si>
  <si>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</si>
  <si>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</si>
  <si>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</si>
  <si>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</si>
  <si>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</si>
  <si>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</si>
  <si>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</si>
  <si>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</si>
  <si>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</si>
  <si>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</si>
  <si>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</si>
  <si>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</si>
  <si>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</si>
  <si>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</si>
  <si>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</si>
  <si>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</si>
  <si>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</si>
  <si>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</si>
  <si>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</si>
  <si>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</si>
  <si>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</si>
  <si>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</si>
  <si>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</si>
  <si>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</si>
  <si>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</si>
  <si>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</si>
  <si>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</si>
  <si>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</si>
  <si>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</si>
  <si>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</si>
  <si>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</si>
  <si>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</si>
  <si>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</si>
  <si>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</si>
  <si>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</si>
  <si>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</si>
  <si>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</si>
  <si>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</si>
  <si>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</si>
  <si>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</si>
  <si>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</si>
  <si>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</si>
  <si>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</si>
  <si>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</si>
  <si>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</si>
  <si>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</si>
  <si>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</si>
  <si>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</si>
  <si>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</si>
  <si>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</si>
  <si>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</si>
  <si>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</si>
  <si>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</si>
  <si>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</si>
  <si>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</si>
  <si>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</si>
  <si>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</si>
  <si>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</si>
  <si>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</si>
  <si>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</si>
  <si>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</si>
  <si>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</si>
  <si>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</si>
  <si>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</si>
  <si>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</si>
  <si>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</si>
  <si>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</si>
  <si>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</si>
  <si>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</si>
  <si>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</si>
  <si>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</si>
  <si>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</si>
  <si>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</si>
  <si>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</si>
  <si>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</si>
  <si>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</si>
  <si>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</si>
  <si>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</si>
  <si>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</si>
  <si>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</si>
  <si>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</si>
  <si>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</si>
  <si>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</si>
  <si>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</si>
  <si>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</si>
  <si>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</si>
  <si>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</si>
  <si>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</si>
  <si>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</si>
  <si>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</si>
  <si>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</si>
  <si>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</si>
  <si>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</si>
  <si>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</si>
  <si>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</si>
  <si>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</si>
  <si>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</si>
  <si>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</si>
  <si>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</si>
  <si>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</si>
  <si>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</si>
  <si>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</si>
  <si>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</si>
  <si>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</si>
  <si>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</si>
  <si>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</si>
  <si>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</si>
  <si>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</si>
  <si>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</si>
  <si>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</si>
  <si>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</si>
  <si>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</si>
  <si>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</si>
  <si>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</si>
  <si>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</si>
  <si>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</si>
  <si>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</si>
  <si>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</si>
  <si>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</si>
  <si>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</si>
  <si>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</si>
  <si>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</si>
  <si>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</si>
  <si>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</si>
  <si>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</si>
  <si>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</si>
  <si>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</si>
  <si>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</si>
  <si>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</si>
  <si>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</si>
  <si>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</si>
  <si>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</si>
  <si>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</si>
  <si>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</si>
  <si>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</si>
  <si>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</si>
  <si>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</si>
  <si>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</si>
  <si>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</si>
  <si>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</si>
  <si>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</si>
  <si>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</si>
  <si>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</si>
  <si>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</si>
  <si>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</si>
  <si>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</si>
  <si>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</si>
  <si>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</si>
  <si>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</si>
  <si>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</si>
  <si>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</si>
  <si>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</si>
  <si>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</si>
  <si>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</si>
  <si>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</si>
  <si>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</si>
  <si>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</si>
  <si>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</si>
  <si>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</si>
  <si>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</si>
  <si>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</si>
  <si>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</si>
  <si>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</si>
  <si>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</si>
  <si>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</si>
  <si>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</si>
  <si>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</si>
  <si>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</si>
  <si>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</si>
  <si>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</si>
  <si>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</si>
  <si>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</si>
  <si>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</si>
  <si>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</si>
  <si>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</si>
  <si>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</si>
  <si>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</si>
  <si>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</si>
  <si>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</si>
  <si>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</si>
  <si>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</si>
  <si>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</si>
  <si>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</si>
  <si>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</si>
  <si>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</si>
  <si>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</si>
  <si>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</si>
  <si>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</si>
  <si>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</si>
  <si>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</si>
  <si>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</si>
  <si>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</si>
  <si>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</si>
  <si>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</si>
  <si>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</si>
  <si>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</si>
  <si>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</si>
  <si>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</si>
  <si>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</si>
  <si>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</si>
  <si>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</si>
  <si>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</si>
  <si>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</si>
  <si>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</si>
  <si>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</si>
  <si>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</si>
  <si>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</si>
  <si>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</si>
  <si>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</si>
  <si>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</si>
  <si>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</si>
  <si>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</si>
  <si>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</si>
  <si>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</si>
  <si>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</si>
  <si>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</si>
  <si>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</si>
  <si>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</si>
  <si>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</si>
  <si>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</si>
  <si>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</si>
  <si>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</si>
  <si>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</si>
  <si>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</si>
  <si>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</si>
  <si>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</si>
  <si>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</si>
  <si>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</si>
  <si>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</si>
  <si>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</si>
  <si>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</si>
  <si>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</si>
  <si>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</si>
  <si>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</si>
  <si>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</si>
  <si>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</si>
  <si>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</si>
  <si>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</si>
  <si>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</si>
  <si>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</si>
  <si>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</si>
  <si>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</si>
  <si>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</si>
  <si>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</si>
  <si>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</si>
  <si>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</si>
  <si>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</si>
  <si>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</si>
  <si>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</si>
  <si>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</si>
  <si>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</si>
  <si>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</si>
  <si>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</si>
  <si>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</si>
  <si>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</si>
  <si>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</si>
  <si>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</si>
  <si>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</si>
  <si>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</si>
  <si>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</si>
  <si>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</si>
  <si>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</si>
  <si>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</si>
  <si>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</si>
  <si>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</si>
  <si>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</si>
  <si>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</si>
  <si>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</si>
  <si>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</si>
  <si>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</si>
  <si>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</si>
  <si>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</si>
  <si>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</si>
  <si>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</si>
  <si>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</si>
  <si>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</si>
  <si>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</si>
  <si>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</si>
  <si>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</si>
  <si>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</si>
  <si>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</si>
  <si>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</si>
  <si>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</si>
  <si>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</si>
  <si>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</si>
  <si>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</si>
  <si>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</si>
  <si>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</si>
  <si>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</si>
  <si>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</si>
  <si>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</si>
  <si>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</si>
  <si>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</si>
  <si>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</si>
  <si>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</si>
  <si>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</si>
  <si>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</si>
  <si>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</si>
  <si>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</si>
  <si>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</si>
  <si>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</si>
  <si>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</si>
  <si>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</si>
  <si>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</si>
  <si>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</si>
  <si>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</si>
  <si>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</si>
  <si>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</si>
  <si>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</si>
  <si>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</si>
  <si>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</si>
  <si>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</si>
  <si>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</si>
  <si>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</si>
  <si>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</si>
  <si>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</si>
  <si>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</si>
  <si>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</si>
  <si>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</si>
  <si>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</si>
  <si>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</si>
  <si>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</si>
  <si>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</si>
  <si>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</si>
  <si>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</si>
  <si>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</si>
  <si>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</si>
  <si>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</si>
  <si>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</si>
  <si>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</si>
  <si>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</si>
  <si>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</si>
  <si>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</si>
  <si>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</si>
  <si>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</si>
  <si>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</si>
  <si>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</si>
  <si>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</si>
  <si>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</si>
  <si>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</si>
  <si>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</si>
  <si>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</si>
  <si>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</si>
  <si>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</si>
  <si>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</si>
  <si>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</si>
  <si>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</si>
  <si>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</si>
  <si>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</si>
  <si>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</si>
  <si>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</si>
  <si>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</si>
  <si>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</si>
  <si>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</si>
  <si>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</si>
  <si>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</si>
  <si>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</si>
  <si>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</si>
  <si>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</si>
  <si>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</si>
  <si>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</si>
  <si>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</si>
  <si>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</si>
  <si>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</si>
  <si>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</si>
  <si>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</si>
  <si>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</si>
  <si>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</si>
  <si>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</si>
  <si>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</si>
  <si>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</si>
  <si>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</si>
  <si>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</si>
  <si>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</si>
  <si>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</si>
  <si>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</si>
  <si>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</si>
  <si>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</si>
  <si>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</si>
  <si>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</si>
  <si>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</si>
  <si>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</si>
  <si>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</si>
  <si>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</si>
  <si>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</si>
  <si>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</si>
  <si>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</si>
  <si>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</si>
  <si>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</si>
  <si>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</si>
  <si>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</si>
  <si>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</si>
  <si>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</si>
  <si>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</si>
  <si>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</si>
  <si>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</si>
  <si>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</si>
  <si>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</si>
  <si>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</si>
  <si>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</si>
  <si>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</si>
  <si>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</si>
  <si>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</si>
  <si>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</si>
  <si>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</si>
  <si>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</si>
  <si>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</si>
  <si>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</si>
  <si>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</si>
  <si>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</si>
  <si>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</si>
  <si>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</si>
  <si>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</si>
  <si>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</si>
  <si>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</si>
  <si>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</si>
  <si>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</si>
  <si>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</si>
  <si>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</si>
  <si>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</si>
  <si>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</si>
  <si>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</si>
  <si>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</si>
  <si>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</si>
  <si>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</si>
  <si>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</si>
  <si>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</si>
  <si>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</si>
  <si>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</si>
  <si>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</si>
  <si>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</si>
  <si>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</si>
  <si>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</si>
  <si>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</si>
  <si>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</si>
  <si>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</si>
  <si>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</si>
  <si>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</si>
  <si>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</si>
  <si>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</si>
  <si>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</si>
  <si>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</si>
  <si>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</si>
  <si>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</si>
  <si>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</si>
  <si>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</si>
  <si>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</si>
  <si>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</si>
  <si>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</si>
  <si>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</si>
  <si>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</si>
  <si>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</si>
  <si>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</si>
  <si>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</si>
  <si>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</si>
  <si>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</si>
  <si>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</si>
  <si>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</si>
  <si>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</si>
  <si>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</si>
  <si>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</si>
  <si>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</si>
  <si>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</si>
  <si>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</si>
  <si>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</si>
  <si>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</si>
  <si>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</si>
  <si>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</si>
  <si>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</si>
  <si>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</si>
  <si>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</si>
  <si>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</si>
  <si>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</si>
  <si>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</si>
  <si>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</si>
  <si>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</si>
  <si>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</si>
  <si>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</si>
  <si>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</si>
  <si>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</si>
  <si>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</si>
  <si>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</si>
  <si>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</si>
  <si>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</si>
  <si>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</si>
  <si>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</si>
  <si>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</si>
  <si>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</si>
  <si>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</si>
  <si>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</si>
  <si>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</si>
  <si>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</si>
  <si>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</si>
  <si>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</si>
  <si>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</si>
  <si>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</si>
  <si>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</si>
  <si>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</si>
  <si>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</si>
  <si>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</si>
  <si>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</si>
  <si>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</si>
  <si>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</si>
  <si>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</si>
  <si>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</si>
  <si>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</si>
  <si>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</si>
  <si>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</si>
  <si>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</si>
  <si>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</si>
  <si>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</si>
  <si>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</si>
  <si>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</si>
  <si>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</si>
  <si>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</si>
  <si>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</si>
  <si>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</si>
  <si>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</si>
  <si>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</si>
  <si>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</si>
  <si>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</si>
  <si>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</si>
  <si>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</si>
  <si>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</si>
  <si>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</si>
  <si>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</si>
  <si>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</si>
  <si>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</si>
  <si>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</si>
  <si>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</si>
  <si>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</si>
  <si>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</si>
  <si>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</si>
  <si>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</si>
  <si>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</si>
  <si>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</si>
  <si>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</si>
  <si>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</si>
  <si>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</si>
  <si>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</si>
  <si>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</si>
  <si>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</si>
  <si>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</si>
  <si>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</si>
  <si>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</si>
  <si>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</si>
  <si>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</si>
  <si>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</si>
  <si>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</si>
  <si>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</si>
  <si>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</si>
  <si>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</si>
  <si>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</si>
  <si>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</si>
  <si>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</si>
  <si>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</si>
  <si>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</si>
  <si>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</si>
  <si>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</si>
  <si>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</si>
  <si>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</si>
  <si>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</si>
  <si>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</si>
  <si>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</si>
  <si>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</si>
  <si>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</si>
  <si>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</si>
  <si>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</si>
  <si>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</si>
  <si>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</si>
  <si>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</si>
  <si>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</si>
  <si>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</si>
  <si>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</si>
  <si>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</si>
  <si>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</si>
  <si>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</si>
  <si>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</si>
  <si>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</si>
  <si>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</si>
  <si>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</si>
  <si>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</si>
  <si>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</si>
  <si>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</si>
  <si>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</si>
  <si>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</si>
  <si>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</si>
  <si>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</si>
  <si>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</si>
  <si>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</si>
  <si>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</si>
  <si>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</si>
  <si>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</si>
  <si>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</si>
  <si>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</si>
  <si>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</si>
  <si>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</si>
  <si>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</si>
  <si>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</si>
  <si>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</si>
  <si>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</si>
  <si>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</si>
  <si>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</si>
  <si>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</si>
  <si>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</si>
  <si>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</si>
  <si>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</si>
  <si>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</si>
  <si>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</si>
  <si>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</si>
  <si>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</si>
  <si>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</si>
  <si>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</si>
  <si>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</si>
  <si>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</si>
  <si>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</si>
  <si>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</si>
  <si>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</si>
  <si>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</si>
  <si>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</si>
  <si>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</si>
  <si>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</si>
  <si>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</si>
  <si>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</si>
  <si>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</si>
  <si>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</si>
  <si>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</si>
  <si>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</si>
  <si>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</si>
  <si>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</si>
  <si>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</si>
  <si>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</si>
  <si>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</si>
  <si>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</si>
  <si>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</si>
  <si>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</si>
  <si>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</si>
  <si>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</si>
  <si>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</si>
  <si>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</si>
  <si>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</si>
  <si>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</si>
  <si>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</si>
  <si>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</si>
  <si>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</si>
  <si>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</si>
  <si>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</si>
  <si>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</si>
  <si>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</si>
  <si>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</si>
  <si>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</si>
  <si>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</si>
  <si>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</si>
  <si>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</si>
  <si>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</si>
  <si>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</si>
  <si>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</si>
  <si>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</si>
  <si>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</si>
  <si>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</si>
  <si>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</si>
  <si>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</si>
  <si>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</si>
  <si>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</si>
  <si>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</si>
  <si>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</si>
  <si>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</si>
  <si>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</si>
  <si>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</si>
  <si>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</si>
  <si>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</si>
  <si>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</si>
  <si>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</si>
  <si>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</si>
  <si>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</si>
  <si>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</si>
  <si>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</si>
  <si>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</si>
  <si>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</si>
  <si>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</si>
  <si>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</si>
  <si>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</si>
  <si>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</si>
  <si>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</si>
  <si>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</si>
  <si>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</si>
  <si>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</si>
  <si>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</si>
  <si>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</si>
  <si>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</si>
  <si>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</si>
  <si>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</si>
  <si>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</si>
  <si>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</si>
  <si>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</si>
  <si>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</si>
  <si>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</si>
  <si>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</si>
  <si>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</si>
  <si>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</si>
  <si>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</si>
  <si>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</si>
  <si>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</si>
  <si>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</si>
  <si>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</si>
  <si>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</si>
  <si>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</si>
  <si>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</si>
  <si>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</si>
  <si>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</si>
  <si>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</si>
  <si>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</si>
  <si>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</si>
  <si>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</si>
  <si>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</si>
  <si>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</si>
  <si>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</si>
  <si>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</si>
  <si>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</si>
  <si>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</si>
  <si>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</si>
  <si>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</si>
  <si>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</si>
  <si>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</si>
  <si>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</si>
  <si>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</si>
  <si>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</si>
  <si>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</si>
  <si>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</si>
  <si>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</si>
  <si>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</si>
  <si>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</si>
  <si>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</si>
  <si>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</si>
  <si>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</si>
  <si>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</si>
  <si>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</si>
  <si>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</si>
  <si>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</si>
  <si>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</si>
  <si>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</si>
  <si>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</si>
  <si>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</si>
  <si>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</si>
  <si>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</si>
  <si>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</si>
  <si>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</si>
  <si>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</si>
  <si>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</si>
  <si>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</si>
  <si>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</si>
  <si>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</si>
  <si>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</si>
  <si>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</si>
  <si>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</si>
  <si>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</si>
  <si>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</si>
  <si>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</si>
  <si>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</si>
  <si>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</si>
  <si>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</si>
  <si>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</si>
  <si>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</si>
  <si>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</si>
  <si>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</si>
  <si>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</si>
  <si>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</si>
  <si>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</si>
  <si>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</si>
  <si>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</si>
  <si>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</si>
  <si>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</si>
  <si>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</si>
  <si>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</si>
  <si>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</si>
  <si>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</si>
  <si>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</si>
  <si>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</si>
  <si>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</si>
  <si>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</si>
  <si>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</si>
  <si>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</si>
  <si>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</si>
  <si>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</si>
  <si>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</si>
  <si>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</si>
  <si>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</si>
  <si>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</si>
  <si>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</si>
  <si>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</si>
  <si>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</si>
  <si>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</si>
  <si>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</si>
  <si>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</si>
  <si>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</si>
  <si>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</si>
  <si>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</si>
  <si>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</si>
  <si>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</si>
  <si>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</si>
  <si>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</si>
  <si>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</si>
  <si>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</si>
  <si>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</si>
  <si>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</si>
  <si>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</si>
  <si>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</si>
  <si>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</si>
  <si>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</si>
  <si>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</si>
  <si>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</si>
  <si>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</si>
  <si>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</si>
  <si>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</si>
  <si>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</si>
  <si>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</si>
  <si>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</si>
  <si>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</si>
  <si>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</si>
  <si>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</si>
  <si>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</si>
  <si>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</si>
  <si>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</si>
  <si>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</si>
  <si>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</si>
  <si>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</si>
  <si>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</si>
  <si>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</si>
  <si>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</si>
  <si>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</si>
  <si>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</si>
  <si>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</si>
  <si>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</si>
  <si>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</si>
  <si>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</si>
  <si>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</si>
  <si>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</si>
  <si>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</si>
  <si>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</si>
  <si>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</si>
  <si>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</si>
  <si>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</si>
  <si>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</si>
  <si>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</si>
  <si>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</si>
  <si>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</si>
  <si>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</si>
  <si>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</si>
  <si>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</si>
  <si>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</si>
  <si>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</si>
  <si>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</si>
  <si>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</si>
  <si>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</si>
  <si>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</si>
  <si>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</si>
  <si>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</si>
  <si>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</si>
  <si>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</si>
  <si>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</si>
  <si>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</si>
  <si>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</si>
  <si>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</si>
  <si>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</si>
  <si>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</si>
  <si>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</si>
  <si>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</si>
  <si>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</si>
  <si>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</si>
  <si>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</si>
  <si>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</si>
  <si>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</si>
  <si>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</si>
  <si>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</si>
  <si>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</si>
  <si>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</si>
  <si>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</si>
  <si>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</si>
  <si>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</si>
  <si>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</si>
  <si>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</si>
  <si>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</si>
  <si>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</si>
  <si>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</si>
  <si>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</si>
  <si>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</si>
  <si>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</si>
  <si>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</si>
  <si>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</si>
  <si>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</si>
  <si>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</si>
  <si>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</si>
  <si>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</si>
  <si>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</si>
  <si>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</si>
  <si>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</si>
  <si>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</si>
  <si>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</si>
  <si>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</si>
  <si>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</si>
  <si>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</si>
  <si>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</si>
  <si>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</si>
  <si>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</si>
  <si>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</si>
  <si>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</si>
  <si>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</si>
  <si>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</si>
  <si>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</si>
  <si>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</si>
  <si>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</si>
  <si>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</si>
  <si>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</si>
  <si>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</si>
  <si>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</si>
  <si>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</si>
  <si>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</si>
  <si>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</si>
  <si>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</si>
  <si>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</si>
  <si>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</si>
  <si>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</si>
  <si>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</si>
  <si>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</si>
  <si>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</si>
  <si>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</si>
  <si>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</si>
  <si>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</si>
  <si>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</si>
  <si>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</si>
  <si>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</si>
  <si>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</si>
  <si>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</si>
  <si>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</si>
  <si>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</si>
  <si>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</si>
  <si>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</si>
  <si>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</si>
  <si>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</si>
  <si>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</si>
  <si>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</si>
  <si>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</si>
  <si>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</si>
  <si>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</si>
  <si>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</si>
  <si>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</si>
  <si>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</si>
  <si>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</si>
  <si>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</si>
  <si>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</si>
  <si>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</si>
  <si>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</si>
  <si>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</si>
  <si>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</si>
  <si>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</si>
  <si>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</si>
  <si>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</si>
  <si>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</si>
  <si>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</si>
  <si>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</si>
  <si>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</si>
  <si>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</si>
  <si>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</si>
  <si>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</si>
  <si>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</si>
  <si>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</si>
  <si>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</si>
  <si>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</si>
  <si>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</si>
  <si>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</si>
  <si>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</si>
  <si>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</si>
  <si>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</si>
  <si>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</si>
  <si>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</si>
  <si>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</si>
  <si>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</si>
  <si>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</si>
  <si>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</si>
  <si>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</si>
  <si>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</si>
  <si>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</si>
  <si>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</si>
  <si>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</si>
  <si>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</si>
  <si>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</si>
  <si>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</si>
  <si>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</si>
  <si>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</si>
  <si>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</si>
  <si>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</si>
  <si>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</si>
  <si>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</si>
  <si>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</si>
  <si>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</si>
  <si>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</si>
  <si>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</si>
  <si>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</si>
  <si>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</si>
  <si>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</si>
  <si>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</si>
  <si>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</si>
  <si>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</si>
  <si>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</si>
  <si>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</si>
  <si>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</si>
  <si>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</si>
  <si>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</si>
  <si>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</si>
  <si>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</si>
  <si>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</si>
  <si>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</si>
  <si>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</si>
  <si>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</si>
  <si>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</si>
  <si>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</si>
  <si>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</si>
  <si>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</si>
  <si>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</si>
  <si>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</si>
  <si>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</si>
  <si>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</si>
  <si>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</si>
  <si>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</si>
  <si>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</si>
  <si>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</si>
  <si>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</si>
  <si>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</si>
  <si>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</si>
  <si>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</si>
  <si>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</si>
  <si>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</si>
  <si>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</si>
  <si>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</si>
  <si>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</si>
  <si>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</si>
  <si>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</si>
  <si>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</si>
  <si>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</si>
  <si>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</si>
  <si>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</si>
  <si>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</si>
  <si>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</si>
  <si>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</si>
  <si>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</si>
  <si>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</si>
  <si>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</si>
  <si>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</si>
  <si>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</si>
  <si>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</si>
  <si>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</si>
  <si>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</si>
  <si>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</si>
  <si>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</si>
  <si>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</si>
  <si>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</si>
  <si>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</si>
  <si>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</si>
  <si>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</si>
  <si>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</si>
  <si>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</si>
  <si>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</si>
  <si>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</si>
  <si>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</si>
  <si>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</si>
  <si>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</si>
  <si>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</si>
  <si>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</si>
  <si>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</si>
  <si>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</si>
  <si>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</si>
  <si>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</si>
  <si>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</si>
  <si>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</si>
  <si>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</si>
  <si>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</si>
  <si>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</si>
  <si>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</si>
  <si>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</si>
  <si>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</si>
  <si>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</si>
  <si>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</si>
  <si>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</si>
  <si>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</si>
  <si>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</si>
  <si>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</si>
  <si>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</si>
  <si>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</si>
  <si>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</si>
  <si>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</si>
  <si>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</si>
  <si>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</si>
  <si>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</si>
  <si>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</si>
  <si>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</si>
  <si>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</si>
  <si>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</si>
  <si>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</si>
  <si>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</si>
  <si>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</si>
  <si>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</si>
  <si>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</si>
  <si>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</si>
  <si>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</si>
  <si>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</si>
  <si>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</si>
  <si>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</si>
  <si>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</si>
  <si>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</si>
  <si>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</si>
  <si>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</si>
  <si>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</si>
  <si>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</si>
  <si>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</si>
  <si>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</si>
  <si>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</si>
  <si>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</si>
  <si>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</si>
  <si>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</si>
  <si>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</si>
  <si>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</si>
  <si>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</si>
  <si>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</si>
  <si>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</si>
  <si>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</si>
  <si>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</si>
  <si>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</si>
  <si>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</si>
  <si>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</si>
  <si>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</si>
  <si>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</si>
  <si>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</si>
  <si>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</si>
  <si>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</si>
  <si>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</si>
  <si>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</si>
  <si>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</si>
  <si>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</si>
  <si>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</si>
  <si>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</si>
  <si>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</si>
  <si>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</si>
  <si>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</si>
  <si>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</si>
  <si>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</si>
  <si>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</si>
  <si>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</si>
  <si>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</si>
  <si>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</si>
  <si>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</si>
  <si>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</si>
  <si>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</si>
  <si>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</si>
  <si>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</si>
  <si>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</si>
  <si>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</si>
  <si>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</si>
  <si>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</si>
  <si>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</si>
  <si>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</si>
  <si>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</si>
  <si>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</si>
  <si>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</si>
  <si>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</si>
  <si>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</si>
  <si>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</si>
  <si>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</si>
  <si>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</si>
  <si>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</si>
  <si>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</si>
  <si>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</si>
  <si>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</si>
  <si>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</si>
  <si>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</si>
  <si>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</si>
  <si>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</si>
  <si>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</si>
  <si>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</si>
  <si>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</si>
  <si>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</si>
  <si>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</si>
  <si>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</si>
  <si>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</si>
  <si>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</si>
  <si>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</si>
  <si>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</si>
  <si>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</si>
  <si>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</si>
  <si>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</si>
  <si>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</si>
  <si>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</si>
  <si>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</si>
  <si>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</si>
  <si>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</si>
  <si>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</si>
  <si>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</si>
  <si>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</si>
  <si>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</si>
  <si>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</si>
  <si>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</si>
  <si>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</si>
  <si>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</si>
  <si>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</si>
  <si>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</si>
  <si>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</si>
  <si>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</si>
  <si>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</si>
  <si>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</si>
  <si>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</si>
  <si>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</si>
  <si>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</si>
  <si>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</si>
  <si>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</si>
  <si>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</si>
  <si>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</si>
  <si>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</si>
  <si>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</si>
  <si>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</si>
  <si>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</si>
  <si>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</si>
  <si>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</si>
  <si>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</si>
  <si>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</si>
  <si>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</si>
  <si>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</si>
  <si>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</si>
  <si>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</si>
  <si>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</si>
  <si>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</si>
  <si>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</si>
  <si>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</si>
  <si>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</si>
  <si>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</si>
  <si>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</si>
  <si>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</si>
  <si>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</si>
  <si>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</si>
  <si>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</si>
  <si>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</si>
  <si>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</si>
  <si>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</si>
  <si>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</si>
  <si>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</si>
  <si>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</si>
  <si>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</si>
  <si>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</si>
  <si>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</si>
  <si>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</si>
  <si>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</si>
  <si>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</si>
  <si>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</si>
  <si>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</si>
  <si>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</si>
  <si>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</si>
  <si>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</si>
  <si>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</si>
  <si>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</si>
  <si>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</si>
  <si>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</si>
  <si>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</si>
  <si>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</si>
  <si>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</si>
  <si>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</si>
  <si>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</si>
  <si>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</si>
  <si>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</si>
  <si>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</si>
  <si>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</si>
  <si>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</si>
  <si>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</si>
  <si>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</si>
  <si>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</si>
  <si>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</si>
  <si>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</si>
  <si>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</si>
  <si>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</si>
  <si>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</si>
  <si>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</si>
  <si>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</si>
  <si>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</si>
  <si>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</si>
  <si>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</si>
  <si>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</si>
  <si>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</si>
  <si>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</si>
  <si>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</si>
  <si>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</si>
  <si>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</si>
  <si>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</si>
  <si>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</si>
  <si>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</si>
  <si>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</si>
  <si>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</si>
  <si>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</si>
  <si>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</si>
  <si>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</si>
  <si>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</si>
  <si>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</si>
  <si>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</si>
  <si>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</si>
  <si>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</si>
  <si>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</si>
  <si>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</si>
  <si>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</si>
  <si>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</si>
  <si>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</si>
  <si>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</si>
  <si>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</si>
  <si>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</si>
  <si>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</si>
  <si>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</si>
  <si>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</si>
  <si>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</si>
  <si>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</si>
  <si>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</si>
  <si>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</si>
  <si>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</si>
  <si>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</si>
  <si>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</si>
  <si>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</si>
  <si>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</si>
  <si>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</si>
  <si>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</si>
  <si>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</si>
  <si>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</si>
  <si>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</si>
  <si>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</si>
  <si>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</si>
  <si>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</si>
  <si>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</si>
  <si>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</si>
  <si>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</si>
  <si>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</si>
  <si>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</si>
  <si>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</si>
  <si>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</si>
  <si>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</si>
  <si>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</si>
  <si>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</si>
  <si>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</si>
  <si>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</si>
  <si>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</si>
  <si>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</si>
  <si>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</si>
  <si>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</si>
  <si>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</si>
  <si>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</si>
  <si>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</si>
  <si>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</si>
  <si>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</si>
  <si>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</si>
  <si>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</si>
  <si>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</si>
  <si>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</si>
  <si>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</si>
  <si>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</si>
  <si>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</si>
  <si>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</si>
  <si>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</si>
  <si>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</si>
  <si>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</si>
  <si>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</si>
  <si>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</si>
  <si>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</si>
  <si>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</si>
  <si>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</si>
  <si>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</si>
  <si>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</si>
  <si>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</si>
  <si>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</si>
  <si>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</si>
  <si>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</si>
  <si>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</si>
  <si>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</si>
  <si>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</si>
  <si>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</si>
  <si>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</si>
  <si>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</si>
  <si>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</si>
  <si>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</si>
  <si>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</si>
  <si>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</si>
  <si>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</si>
  <si>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</si>
  <si>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</si>
  <si>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</si>
  <si>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</si>
  <si>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</si>
  <si>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</si>
  <si>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</si>
  <si>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</si>
  <si>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</si>
  <si>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</si>
  <si>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</si>
  <si>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</si>
  <si>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</si>
  <si>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</si>
  <si>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</si>
  <si>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</si>
  <si>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</si>
  <si>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</si>
  <si>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</si>
  <si>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</si>
  <si>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</si>
  <si>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</si>
  <si>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</si>
  <si>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</si>
  <si>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</si>
  <si>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</si>
  <si>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</si>
  <si>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</si>
  <si>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</si>
  <si>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</si>
  <si>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</si>
  <si>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</si>
  <si>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</si>
  <si>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</si>
  <si>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</si>
  <si>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</si>
  <si>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</si>
  <si>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</si>
  <si>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</si>
  <si>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</si>
  <si>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</si>
  <si>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</si>
  <si>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</si>
  <si>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</si>
  <si>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</si>
  <si>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</si>
  <si>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</si>
  <si>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</si>
  <si>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</si>
  <si>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</si>
  <si>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</si>
  <si>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</si>
  <si>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</si>
  <si>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</si>
  <si>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</si>
  <si>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</si>
  <si>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</si>
  <si>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</si>
  <si>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</si>
  <si>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</si>
  <si>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</si>
  <si>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</si>
  <si>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</si>
  <si>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</si>
  <si>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</si>
  <si>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</si>
  <si>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</si>
  <si>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</si>
  <si>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</si>
  <si>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</si>
  <si>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</si>
  <si>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</si>
  <si>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</si>
  <si>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</si>
  <si>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</si>
  <si>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</si>
  <si>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</si>
  <si>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</si>
  <si>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</si>
  <si>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</si>
  <si>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</si>
  <si>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</si>
  <si>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</si>
  <si>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</si>
  <si>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</si>
  <si>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</si>
  <si>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</si>
  <si>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</si>
  <si>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</si>
  <si>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</si>
  <si>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</si>
  <si>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</si>
  <si>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</si>
  <si>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</si>
  <si>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</si>
  <si>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</si>
  <si>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</si>
  <si>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</si>
  <si>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</si>
  <si>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</si>
  <si>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</si>
  <si>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</si>
  <si>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</si>
  <si>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</si>
  <si>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</si>
  <si>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</si>
  <si>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</si>
  <si>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</si>
  <si>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</si>
  <si>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</si>
  <si>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</si>
  <si>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</si>
  <si>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</si>
  <si>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</si>
  <si>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</si>
  <si>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</si>
  <si>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</si>
  <si>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</si>
  <si>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</si>
  <si>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</si>
  <si>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</si>
  <si>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</si>
  <si>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</si>
  <si>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</si>
  <si>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</si>
  <si>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</si>
  <si>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</si>
  <si>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</si>
  <si>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</si>
  <si>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</si>
  <si>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</si>
  <si>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</si>
  <si>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</si>
  <si>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</si>
  <si>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</si>
  <si>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</si>
  <si>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</si>
  <si>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</si>
  <si>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</si>
  <si>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</si>
  <si>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</si>
  <si>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</si>
  <si>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</si>
  <si>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</si>
  <si>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</si>
  <si>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</si>
  <si>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</si>
  <si>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</si>
  <si>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</si>
  <si>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</si>
  <si>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</si>
  <si>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</si>
  <si>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</si>
  <si>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</si>
  <si>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</si>
  <si>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</si>
  <si>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</si>
  <si>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</si>
  <si>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</si>
  <si>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</si>
  <si>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</si>
  <si>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</si>
  <si>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</si>
  <si>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</si>
  <si>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</si>
  <si>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</si>
  <si>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</si>
  <si>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</si>
  <si>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</si>
  <si>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</si>
  <si>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</si>
  <si>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</si>
  <si>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</si>
  <si>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</si>
  <si>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</si>
  <si>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</si>
  <si>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</si>
  <si>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</si>
  <si>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</si>
  <si>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</si>
  <si>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</si>
  <si>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</si>
  <si>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</si>
  <si>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</si>
  <si>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</si>
  <si>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</si>
  <si>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</si>
  <si>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</si>
  <si>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</si>
  <si>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</si>
  <si>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</si>
  <si>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</si>
  <si>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</si>
  <si>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</si>
  <si>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</si>
  <si>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</si>
  <si>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</si>
  <si>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</si>
  <si>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</si>
  <si>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</si>
  <si>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</si>
  <si>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</si>
  <si>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</si>
  <si>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</si>
  <si>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</si>
  <si>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</si>
  <si>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</si>
  <si>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</si>
  <si>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</si>
  <si>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</si>
  <si>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</si>
  <si>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</si>
  <si>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</si>
  <si>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</si>
  <si>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</si>
  <si>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</si>
  <si>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</si>
  <si>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</si>
  <si>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</si>
  <si>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</si>
  <si>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</si>
  <si>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</si>
  <si>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</si>
  <si>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</si>
  <si>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</si>
  <si>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</si>
  <si>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</si>
  <si>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</si>
  <si>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</si>
  <si>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</si>
  <si>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</si>
  <si>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</si>
  <si>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</si>
  <si>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</si>
  <si>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</si>
  <si>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</si>
  <si>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</si>
  <si>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</si>
  <si>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</si>
  <si>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</si>
  <si>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</si>
  <si>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</si>
  <si>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</si>
  <si>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</si>
  <si>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</si>
  <si>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</si>
  <si>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</si>
  <si>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</si>
  <si>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</si>
  <si>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</si>
  <si>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</si>
  <si>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</si>
  <si>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</si>
  <si>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</si>
  <si>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</si>
  <si>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</si>
  <si>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</si>
  <si>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</si>
  <si>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</si>
  <si>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</si>
  <si>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</si>
  <si>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</si>
  <si>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</si>
  <si>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</si>
  <si>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</si>
  <si>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</si>
  <si>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</si>
  <si>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</si>
  <si>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</si>
  <si>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</si>
  <si>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</si>
  <si>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</si>
  <si>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</si>
  <si>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</si>
  <si>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</si>
  <si>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</si>
  <si>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</si>
  <si>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</si>
  <si>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</si>
  <si>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</si>
  <si>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</si>
  <si>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</si>
  <si>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</si>
  <si>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</si>
  <si>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</si>
  <si>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</si>
  <si>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</si>
  <si>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</si>
  <si>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</si>
  <si>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</si>
  <si>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</si>
  <si>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</si>
  <si>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</si>
  <si>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</si>
  <si>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</si>
  <si>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</si>
  <si>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</si>
  <si>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</si>
  <si>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</si>
  <si>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</si>
  <si>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</si>
  <si>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</si>
  <si>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</si>
  <si>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</si>
  <si>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</si>
  <si>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</si>
  <si>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</si>
  <si>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</si>
  <si>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</si>
  <si>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</si>
  <si>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</si>
  <si>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</si>
  <si>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</si>
  <si>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</si>
  <si>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</si>
  <si>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</si>
  <si>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</si>
  <si>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</si>
  <si>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</si>
  <si>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</si>
  <si>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</si>
  <si>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</si>
  <si>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</si>
  <si>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</si>
  <si>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</si>
  <si>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</si>
  <si>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</si>
  <si>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</si>
  <si>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</si>
  <si>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</si>
  <si>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</si>
  <si>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</si>
  <si>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</si>
  <si>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</si>
  <si>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</si>
  <si>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</si>
  <si>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</si>
  <si>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</si>
  <si>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</si>
  <si>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</si>
  <si>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</si>
  <si>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</si>
  <si>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</si>
  <si>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</si>
  <si>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</si>
  <si>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</si>
  <si>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</si>
  <si>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</si>
  <si>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</si>
  <si>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</si>
  <si>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</si>
  <si>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</si>
  <si>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</si>
  <si>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</si>
  <si>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</si>
  <si>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</si>
  <si>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</si>
  <si>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</si>
  <si>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</si>
  <si>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</si>
  <si>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</si>
  <si>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</si>
  <si>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</si>
  <si>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</si>
  <si>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</si>
  <si>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</si>
  <si>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</si>
  <si>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</si>
  <si>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</si>
  <si>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</si>
  <si>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</si>
  <si>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</si>
  <si>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</si>
  <si>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</si>
  <si>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</si>
  <si>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</si>
  <si>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</si>
  <si>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</si>
  <si>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</si>
  <si>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</si>
  <si>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</si>
  <si>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</si>
  <si>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</si>
  <si>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</si>
  <si>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</si>
  <si>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</si>
  <si>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</si>
  <si>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</si>
  <si>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</si>
  <si>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</si>
  <si>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</si>
  <si>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</si>
  <si>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</si>
  <si>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</si>
  <si>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</si>
  <si>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</si>
  <si>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</si>
  <si>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</si>
  <si>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</si>
  <si>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</si>
  <si>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</si>
  <si>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</si>
  <si>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</si>
  <si>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</si>
  <si>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</si>
  <si>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</si>
  <si>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</si>
  <si>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</si>
  <si>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</si>
  <si>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</si>
  <si>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</si>
  <si>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</si>
  <si>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</si>
  <si>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</si>
  <si>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</si>
  <si>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</si>
  <si>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</si>
  <si>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</si>
  <si>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</si>
  <si>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</si>
  <si>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</si>
  <si>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</si>
  <si>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</si>
  <si>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</si>
  <si>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</si>
  <si>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</si>
  <si>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</si>
  <si>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</si>
  <si>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</si>
  <si>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</si>
  <si>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</si>
  <si>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</si>
  <si>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</si>
  <si>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</si>
  <si>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</si>
  <si>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</si>
  <si>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</si>
  <si>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</si>
  <si>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</si>
  <si>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</si>
  <si>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</si>
  <si>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</si>
  <si>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</si>
  <si>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</si>
  <si>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</si>
  <si>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</si>
  <si>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</si>
  <si>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</si>
  <si>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</si>
  <si>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</si>
  <si>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</si>
  <si>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</si>
  <si>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</si>
  <si>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</si>
  <si>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</si>
  <si>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</si>
  <si>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</si>
  <si>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</si>
  <si>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</si>
  <si>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</si>
  <si>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</si>
  <si>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</si>
  <si>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</si>
  <si>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</si>
  <si>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</si>
  <si>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</si>
  <si>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</si>
  <si>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</si>
  <si>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</si>
  <si>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</si>
  <si>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</si>
  <si>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</si>
  <si>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</si>
  <si>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</si>
  <si>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</si>
  <si>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</si>
  <si>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</si>
  <si>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</si>
  <si>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</si>
  <si>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</si>
  <si>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</si>
  <si>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</si>
  <si>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</si>
  <si>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</si>
  <si>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</si>
  <si>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</si>
  <si>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</si>
  <si>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</si>
  <si>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</si>
  <si>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</si>
  <si>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</si>
  <si>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</si>
  <si>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</si>
  <si>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</si>
  <si>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</si>
  <si>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</si>
  <si>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</si>
  <si>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</si>
  <si>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</si>
  <si>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</si>
  <si>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</si>
  <si>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</si>
  <si>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</si>
  <si>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</si>
  <si>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</si>
  <si>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</si>
  <si>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</si>
  <si>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</si>
  <si>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</si>
  <si>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</si>
  <si>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</si>
  <si>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</si>
  <si>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</si>
  <si>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</si>
  <si>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</si>
  <si>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</si>
  <si>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</si>
  <si>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</si>
  <si>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</si>
  <si>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</si>
  <si>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</si>
  <si>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</si>
  <si>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</si>
  <si>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</si>
  <si>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</si>
  <si>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</si>
  <si>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</si>
  <si>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</si>
  <si>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</si>
  <si>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</si>
  <si>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</si>
  <si>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</si>
  <si>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</si>
  <si>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</si>
  <si>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</si>
  <si>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</si>
  <si>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</si>
  <si>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</si>
  <si>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</si>
  <si>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</si>
  <si>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</si>
  <si>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</si>
  <si>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</si>
  <si>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</si>
  <si>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</si>
  <si>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</si>
  <si>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</si>
  <si>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</si>
  <si>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</si>
  <si>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</si>
  <si>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</si>
  <si>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</si>
  <si>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</si>
  <si>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</si>
  <si>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</si>
  <si>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</si>
  <si>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</si>
  <si>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</si>
  <si>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</si>
  <si>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</si>
  <si>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</si>
  <si>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</si>
  <si>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</si>
  <si>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</si>
  <si>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</si>
  <si>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</si>
  <si>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</si>
  <si>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</si>
  <si>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</si>
  <si>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</si>
  <si>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</si>
  <si>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</si>
  <si>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</si>
  <si>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</si>
  <si>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</si>
  <si>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</si>
  <si>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</si>
  <si>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</si>
  <si>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</si>
  <si>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</si>
  <si>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</si>
  <si>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</si>
  <si>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</si>
  <si>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</si>
  <si>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</si>
  <si>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</si>
  <si>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</si>
  <si>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</si>
  <si>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</si>
  <si>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</si>
  <si>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</si>
  <si>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</si>
  <si>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</si>
  <si>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</si>
  <si>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</si>
  <si>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</si>
  <si>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</si>
  <si>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</si>
  <si>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</si>
  <si>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</si>
  <si>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</si>
  <si>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</si>
  <si>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</si>
  <si>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</si>
  <si>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</si>
  <si>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</si>
  <si>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</si>
  <si>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</si>
  <si>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</si>
  <si>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</si>
  <si>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</si>
  <si>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</si>
  <si>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</si>
  <si>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</si>
  <si>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</si>
  <si>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</si>
  <si>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</si>
  <si>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</si>
  <si>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</si>
  <si>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</si>
  <si>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</si>
  <si>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</si>
  <si>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</si>
  <si>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</si>
  <si>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</si>
  <si>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</si>
  <si>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</si>
  <si>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</si>
  <si>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</si>
  <si>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</si>
  <si>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</si>
  <si>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</si>
  <si>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</si>
  <si>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</si>
  <si>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</si>
  <si>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</si>
  <si>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</si>
  <si>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</si>
  <si>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</si>
  <si>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</si>
  <si>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</si>
  <si>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</si>
  <si>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</si>
  <si>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</si>
  <si>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</si>
  <si>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</si>
  <si>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</si>
  <si>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</si>
  <si>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</si>
  <si>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</si>
  <si>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</si>
  <si>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</si>
  <si>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</si>
  <si>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</si>
  <si>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</si>
  <si>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</si>
  <si>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</si>
  <si>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</si>
  <si>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</si>
  <si>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</si>
  <si>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</si>
  <si>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</si>
  <si>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</si>
  <si>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</si>
  <si>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</si>
  <si>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</si>
  <si>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</si>
  <si>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</si>
  <si>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</si>
  <si>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</si>
  <si>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</si>
  <si>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</si>
  <si>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</si>
  <si>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</si>
  <si>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</si>
  <si>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</si>
  <si>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</si>
  <si>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</si>
  <si>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</si>
  <si>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</si>
  <si>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</si>
  <si>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</si>
  <si>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</si>
  <si>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</si>
  <si>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</si>
  <si>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</si>
  <si>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</si>
  <si>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</si>
  <si>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</si>
  <si>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</si>
  <si>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</si>
  <si>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</si>
  <si>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</si>
  <si>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</si>
  <si>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</si>
  <si>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</si>
  <si>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</si>
  <si>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</si>
  <si>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</si>
  <si>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</si>
  <si>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</si>
  <si>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</si>
  <si>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</si>
  <si>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</si>
  <si>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</si>
  <si>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</si>
  <si>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</si>
  <si>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</si>
  <si>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</si>
  <si>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</si>
  <si>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</si>
  <si>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</si>
  <si>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</si>
  <si>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</si>
  <si>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</si>
  <si>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</si>
  <si>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</si>
  <si>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</si>
  <si>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</si>
  <si>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</si>
  <si>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</si>
  <si>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</si>
  <si>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</si>
  <si>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</si>
  <si>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</si>
  <si>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</si>
  <si>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</si>
  <si>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</si>
  <si>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</si>
  <si>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</si>
  <si>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</si>
  <si>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</si>
  <si>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</si>
  <si>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</si>
  <si>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</si>
  <si>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</si>
  <si>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</si>
  <si>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</si>
  <si>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</si>
  <si>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</si>
  <si>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</si>
  <si>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</si>
  <si>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</si>
  <si>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</si>
  <si>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</si>
  <si>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</si>
  <si>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</si>
  <si>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</si>
  <si>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</si>
  <si>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</si>
  <si>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</si>
  <si>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</si>
  <si>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</si>
  <si>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</si>
  <si>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</si>
  <si>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</si>
  <si>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</si>
  <si>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</si>
  <si>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</si>
  <si>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</si>
  <si>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</si>
  <si>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</si>
  <si>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</si>
  <si>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</si>
  <si>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</si>
  <si>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</si>
  <si>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</si>
  <si>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</si>
  <si>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</si>
  <si>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</si>
  <si>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</si>
  <si>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</si>
  <si>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</si>
  <si>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</si>
  <si>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</si>
  <si>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</si>
  <si>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</si>
  <si>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</si>
  <si>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</si>
  <si>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</si>
  <si>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</si>
  <si>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</si>
  <si>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</si>
  <si>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</si>
  <si>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</si>
  <si>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</si>
  <si>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</si>
  <si>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</si>
  <si>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</si>
  <si>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</si>
  <si>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</si>
  <si>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</si>
  <si>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</si>
  <si>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</si>
  <si>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</si>
  <si>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</si>
  <si>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</si>
  <si>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</si>
  <si>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</si>
  <si>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</si>
  <si>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</si>
  <si>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</si>
  <si>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</si>
  <si>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</si>
  <si>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</si>
  <si>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</si>
  <si>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</si>
  <si>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</si>
  <si>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</si>
  <si>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</si>
  <si>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</si>
  <si>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</si>
  <si>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</si>
  <si>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</si>
  <si>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</si>
  <si>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</si>
  <si>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</si>
  <si>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</si>
  <si>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</si>
  <si>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</si>
  <si>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</si>
  <si>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</si>
  <si>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</si>
  <si>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</si>
  <si>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</si>
  <si>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</si>
  <si>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</si>
  <si>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</si>
  <si>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</si>
  <si>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</si>
  <si>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</si>
  <si>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</si>
  <si>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</si>
  <si>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</si>
  <si>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</si>
  <si>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</si>
  <si>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</si>
  <si>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</si>
  <si>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</si>
  <si>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</si>
  <si>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</si>
  <si>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</si>
  <si>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</si>
  <si>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</si>
  <si>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</si>
  <si>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</si>
  <si>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</si>
  <si>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</si>
  <si>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</si>
  <si>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</si>
  <si>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</si>
  <si>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</si>
  <si>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</si>
  <si>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</si>
  <si>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</si>
  <si>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</si>
  <si>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</si>
  <si>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</si>
  <si>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</si>
  <si>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</si>
  <si>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</si>
  <si>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</si>
  <si>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</si>
  <si>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</si>
  <si>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</si>
  <si>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</si>
  <si>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</si>
  <si>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</si>
  <si>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</si>
  <si>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</si>
  <si>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</si>
  <si>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</si>
  <si>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</si>
  <si>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</si>
  <si>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</si>
  <si>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</si>
  <si>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</si>
  <si>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</si>
  <si>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</si>
  <si>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</si>
  <si>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</si>
  <si>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</si>
  <si>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</si>
  <si>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</si>
  <si>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</si>
  <si>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</si>
  <si>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</si>
  <si>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</si>
  <si>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</si>
  <si>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</si>
  <si>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</si>
  <si>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</si>
  <si>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</si>
  <si>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</si>
  <si>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</si>
  <si>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</si>
  <si>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</si>
  <si>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</si>
  <si>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</si>
  <si>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</si>
  <si>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</si>
  <si>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</si>
  <si>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</si>
  <si>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</si>
  <si>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</si>
  <si>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</si>
  <si>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</si>
  <si>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</si>
  <si>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</si>
  <si>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</si>
  <si>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</si>
  <si>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</si>
  <si>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</si>
  <si>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</si>
  <si>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</si>
  <si>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</si>
  <si>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</si>
  <si>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</si>
  <si>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</si>
  <si>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</si>
  <si>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</si>
  <si>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</si>
  <si>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</si>
  <si>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</si>
  <si>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</si>
  <si>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</si>
  <si>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</si>
  <si>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</si>
  <si>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</si>
  <si>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</si>
  <si>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</si>
  <si>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</si>
  <si>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</si>
  <si>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</si>
  <si>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</si>
  <si>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</si>
  <si>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</si>
  <si>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</si>
  <si>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</si>
  <si>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</si>
  <si>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</si>
  <si>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</si>
  <si>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</si>
  <si>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</si>
  <si>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</si>
  <si>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</si>
  <si>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</si>
  <si>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</si>
  <si>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</si>
  <si>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</si>
  <si>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</si>
  <si>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</si>
  <si>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</si>
  <si>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</si>
  <si>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</si>
  <si>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</si>
  <si>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</si>
  <si>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</si>
  <si>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</si>
  <si>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</si>
  <si>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</si>
  <si>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</si>
  <si>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</si>
  <si>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</si>
  <si>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</si>
  <si>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</si>
  <si>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</si>
  <si>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</si>
  <si>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</si>
  <si>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</si>
  <si>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</si>
  <si>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</si>
  <si>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</si>
  <si>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</si>
  <si>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</si>
  <si>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</si>
  <si>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</si>
  <si>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</si>
  <si>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</si>
  <si>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</si>
  <si>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</si>
  <si>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</si>
  <si>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</si>
  <si>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</si>
  <si>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</si>
  <si>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</si>
  <si>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</si>
  <si>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</si>
  <si>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</si>
  <si>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</si>
  <si>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</si>
  <si>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</si>
  <si>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</si>
  <si>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</si>
  <si>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</si>
  <si>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</si>
  <si>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</si>
  <si>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</si>
  <si>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</si>
  <si>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</si>
  <si>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</si>
  <si>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</si>
  <si>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</si>
  <si>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</si>
  <si>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</si>
  <si>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</si>
  <si>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</si>
  <si>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</si>
  <si>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</si>
  <si>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</si>
  <si>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</si>
  <si>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</si>
  <si>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</si>
  <si>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</si>
  <si>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</si>
  <si>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</si>
  <si>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</si>
  <si>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</si>
  <si>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</si>
  <si>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</si>
  <si>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</si>
  <si>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</si>
  <si>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</si>
  <si>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</si>
  <si>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</si>
  <si>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</si>
  <si>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</si>
  <si>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</si>
  <si>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</si>
  <si>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</si>
  <si>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</si>
  <si>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</si>
  <si>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</si>
  <si>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</si>
  <si>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</si>
  <si>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</si>
  <si>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</si>
  <si>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</si>
  <si>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</si>
  <si>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</si>
  <si>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</si>
  <si>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</si>
  <si>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</si>
  <si>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</si>
  <si>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</si>
  <si>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</si>
  <si>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</si>
  <si>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</si>
  <si>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</si>
  <si>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</si>
  <si>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</si>
  <si>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</si>
  <si>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</si>
  <si>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</si>
  <si>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</si>
  <si>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</si>
  <si>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</si>
  <si>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</si>
  <si>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</si>
  <si>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</si>
  <si>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</si>
  <si>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</si>
  <si>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</si>
  <si>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</si>
  <si>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</si>
  <si>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</si>
  <si>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</si>
  <si>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</si>
  <si>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</si>
  <si>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</si>
  <si>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</si>
  <si>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</si>
  <si>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</si>
  <si>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</si>
  <si>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</si>
  <si>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</si>
  <si>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</si>
  <si>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</si>
  <si>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</si>
  <si>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</si>
  <si>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</si>
  <si>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</si>
  <si>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</si>
  <si>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</si>
  <si>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</si>
  <si>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</si>
  <si>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</si>
  <si>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</si>
  <si>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</si>
  <si>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</si>
  <si>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</si>
  <si>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</si>
  <si>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</si>
  <si>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</si>
  <si>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</si>
  <si>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</si>
  <si>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</si>
  <si>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</si>
  <si>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</si>
  <si>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</si>
  <si>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</si>
  <si>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</si>
  <si>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</si>
  <si>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</si>
  <si>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</si>
  <si>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</si>
  <si>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</si>
  <si>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</si>
  <si>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</si>
  <si>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</si>
  <si>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</si>
  <si>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</si>
  <si>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</si>
  <si>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</si>
  <si>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</si>
  <si>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</si>
  <si>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</si>
  <si>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</si>
  <si>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</si>
  <si>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</si>
  <si>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</si>
  <si>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</si>
  <si>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</si>
  <si>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</si>
  <si>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</si>
  <si>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</si>
  <si>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</si>
  <si>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</si>
  <si>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</si>
  <si>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</si>
  <si>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</si>
  <si>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</si>
  <si>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</si>
  <si>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</si>
  <si>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</si>
  <si>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</si>
  <si>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</si>
  <si>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</si>
  <si>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</si>
  <si>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</si>
  <si>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</si>
  <si>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</si>
  <si>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</si>
  <si>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</si>
  <si>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</si>
  <si>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</si>
  <si>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</si>
  <si>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</si>
  <si>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</si>
  <si>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</si>
  <si>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</si>
  <si>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</si>
  <si>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</si>
  <si>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</si>
  <si>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</si>
  <si>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</si>
  <si>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</si>
  <si>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</si>
  <si>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</si>
  <si>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</si>
  <si>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</si>
  <si>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</si>
  <si>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</si>
  <si>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</si>
  <si>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</si>
  <si>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</si>
  <si>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</si>
  <si>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</si>
  <si>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</si>
  <si>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</si>
  <si>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</si>
  <si>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</si>
  <si>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</si>
  <si>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</si>
  <si>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</si>
  <si>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</si>
  <si>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</si>
  <si>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</si>
  <si>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</si>
  <si>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</si>
  <si>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</si>
  <si>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</si>
  <si>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</si>
  <si>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</si>
  <si>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</si>
  <si>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</si>
  <si>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</si>
  <si>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</si>
  <si>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</si>
  <si>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</si>
  <si>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</si>
  <si>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</si>
  <si>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</si>
  <si>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</si>
  <si>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</si>
  <si>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</si>
  <si>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</si>
  <si>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</si>
  <si>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</si>
  <si>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</si>
  <si>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</si>
  <si>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</si>
  <si>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</si>
  <si>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</si>
  <si>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</si>
  <si>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</si>
  <si>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</si>
  <si>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</si>
  <si>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</si>
  <si>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</si>
  <si>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</si>
  <si>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</si>
  <si>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</si>
  <si>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</si>
  <si>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</si>
  <si>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</si>
  <si>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</si>
  <si>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</si>
  <si>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</si>
  <si>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</si>
  <si>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</si>
  <si>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</si>
  <si>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</si>
  <si>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</si>
  <si>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</si>
  <si>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</si>
  <si>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</si>
  <si>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</si>
  <si>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</si>
  <si>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</si>
  <si>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</si>
  <si>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</si>
  <si>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</si>
  <si>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</si>
  <si>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</si>
  <si>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</si>
  <si>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</si>
  <si>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</si>
  <si>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</si>
  <si>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</si>
  <si>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</si>
  <si>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</si>
  <si>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</si>
  <si>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</si>
  <si>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</si>
  <si>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</si>
  <si>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</si>
  <si>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</si>
  <si>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</si>
  <si>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</si>
  <si>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</si>
  <si>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</si>
  <si>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</si>
  <si>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</si>
  <si>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</si>
  <si>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</si>
  <si>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</si>
  <si>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</si>
  <si>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</si>
  <si>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</si>
  <si>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</si>
  <si>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</si>
  <si>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</si>
  <si>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</si>
  <si>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</si>
  <si>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</si>
  <si>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</si>
  <si>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</si>
  <si>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</si>
  <si>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</si>
  <si>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</si>
  <si>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</si>
  <si>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</si>
  <si>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</si>
  <si>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</si>
  <si>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</si>
  <si>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</si>
  <si>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</si>
  <si>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</si>
  <si>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</si>
  <si>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</si>
  <si>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</si>
  <si>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</si>
  <si>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</si>
  <si>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</si>
  <si>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</si>
  <si>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</si>
  <si>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</si>
  <si>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</si>
  <si>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</si>
  <si>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</si>
  <si>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</si>
  <si>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</si>
  <si>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</si>
  <si>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</si>
  <si>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</si>
  <si>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</si>
  <si>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</si>
  <si>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</si>
  <si>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</si>
  <si>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</si>
  <si>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</si>
  <si>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</si>
  <si>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</si>
  <si>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</si>
  <si>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</si>
  <si>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</si>
  <si>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</si>
  <si>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</si>
  <si>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</si>
  <si>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</si>
  <si>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</si>
  <si>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</si>
  <si>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</si>
  <si>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</si>
  <si>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</si>
  <si>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</si>
  <si>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</si>
  <si>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</si>
  <si>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</si>
  <si>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</si>
  <si>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</si>
  <si>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</si>
  <si>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</si>
  <si>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</si>
  <si>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</si>
  <si>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</si>
  <si>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</si>
  <si>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</si>
  <si>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</si>
  <si>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</si>
  <si>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</si>
  <si>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</si>
  <si>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</si>
  <si>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</si>
  <si>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</si>
  <si>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</si>
  <si>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</si>
  <si>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</si>
  <si>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</si>
  <si>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</si>
  <si>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</si>
  <si>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</si>
  <si>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</si>
  <si>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</si>
  <si>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</si>
  <si>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</si>
  <si>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</si>
  <si>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</si>
  <si>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</si>
  <si>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</si>
  <si>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</si>
  <si>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</si>
  <si>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</si>
  <si>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</si>
  <si>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</si>
  <si>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</si>
  <si>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</si>
  <si>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</si>
  <si>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</si>
  <si>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</si>
  <si>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</si>
  <si>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</si>
  <si>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</si>
  <si>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</si>
  <si>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</si>
  <si>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</si>
  <si>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</si>
  <si>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</si>
  <si>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</si>
  <si>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</si>
  <si>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</si>
  <si>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</si>
  <si>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</si>
  <si>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</si>
  <si>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</si>
  <si>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</si>
  <si>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</si>
  <si>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</si>
  <si>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</si>
  <si>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</si>
  <si>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</si>
  <si>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</si>
  <si>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</si>
  <si>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</si>
  <si>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</si>
  <si>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</si>
  <si>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</si>
  <si>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</si>
  <si>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</si>
  <si>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</si>
  <si>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</si>
  <si>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</si>
  <si>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</si>
  <si>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</si>
  <si>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</si>
  <si>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</si>
  <si>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</si>
  <si>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</si>
  <si>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</si>
  <si>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</si>
  <si>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</si>
  <si>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</si>
  <si>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</si>
  <si>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</si>
  <si>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</si>
  <si>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</si>
  <si>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</si>
  <si>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</si>
  <si>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</si>
  <si>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</si>
  <si>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</si>
  <si>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</si>
  <si>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</si>
  <si>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</si>
  <si>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</si>
  <si>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</si>
  <si>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</si>
  <si>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</si>
  <si>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</si>
  <si>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</si>
  <si>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</si>
  <si>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</si>
  <si>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</si>
  <si>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</si>
  <si>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</si>
  <si>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</si>
  <si>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</si>
  <si>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</si>
  <si>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</si>
  <si>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</si>
  <si>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</si>
  <si>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</si>
  <si>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</si>
  <si>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</si>
  <si>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</si>
  <si>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</si>
  <si>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</si>
  <si>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</si>
  <si>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</si>
  <si>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</si>
  <si>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</si>
  <si>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</si>
  <si>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</si>
  <si>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</si>
  <si>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</si>
  <si>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</si>
  <si>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</si>
  <si>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</si>
  <si>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</si>
  <si>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</si>
  <si>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</si>
  <si>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</si>
  <si>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</si>
  <si>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</si>
  <si>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</si>
  <si>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</si>
  <si>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</si>
  <si>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</si>
  <si>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</si>
  <si>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</si>
  <si>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</si>
  <si>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</si>
  <si>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</si>
  <si>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</si>
  <si>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</si>
  <si>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</si>
  <si>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</si>
  <si>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</si>
  <si>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</si>
  <si>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</si>
  <si>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</si>
  <si>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</si>
  <si>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</si>
  <si>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</si>
  <si>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</si>
  <si>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</si>
  <si>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</si>
  <si>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</si>
  <si>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</si>
  <si>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</si>
  <si>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</si>
  <si>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</si>
  <si>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</si>
  <si>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</si>
  <si>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</si>
  <si>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</si>
  <si>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</si>
  <si>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</si>
  <si>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</si>
  <si>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</si>
  <si>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</si>
  <si>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</si>
  <si>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</si>
  <si>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</si>
  <si>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</si>
  <si>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</si>
  <si>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</si>
  <si>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</si>
  <si>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</si>
  <si>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</si>
  <si>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</si>
  <si>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</si>
  <si>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</si>
  <si>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</si>
  <si>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</si>
  <si>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</si>
  <si>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</si>
  <si>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</si>
  <si>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</si>
  <si>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</si>
  <si>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</si>
  <si>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</si>
  <si>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</si>
  <si>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</si>
  <si>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</si>
  <si>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</si>
  <si>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</si>
  <si>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</si>
  <si>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</si>
  <si>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</si>
  <si>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</si>
  <si>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</si>
  <si>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</si>
  <si>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</si>
  <si>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</si>
  <si>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</si>
  <si>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</si>
  <si>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</si>
  <si>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</si>
  <si>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</si>
  <si>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</si>
  <si>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</si>
  <si>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</si>
  <si>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</si>
  <si>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</si>
  <si>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</si>
  <si>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</si>
  <si>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</si>
  <si>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</si>
  <si>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</si>
  <si>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</si>
  <si>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</si>
  <si>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</si>
  <si>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</si>
  <si>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</si>
  <si>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</si>
  <si>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</si>
  <si>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</si>
  <si>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</si>
  <si>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</si>
  <si>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</si>
  <si>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</si>
  <si>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</si>
  <si>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</si>
  <si>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</si>
  <si>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</si>
  <si>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</si>
  <si>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</si>
  <si>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</si>
  <si>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</si>
  <si>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</si>
  <si>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</si>
  <si>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</si>
  <si>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</si>
  <si>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</si>
  <si>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</si>
  <si>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</si>
  <si>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</si>
  <si>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</si>
  <si>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</si>
  <si>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</si>
  <si>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</si>
  <si>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</si>
  <si>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</si>
  <si>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</si>
  <si>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</si>
  <si>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</si>
  <si>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</si>
  <si>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</si>
  <si>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</si>
  <si>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</si>
  <si>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</si>
  <si>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</si>
  <si>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</si>
  <si>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</si>
  <si>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</si>
  <si>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</si>
  <si>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</si>
  <si>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</si>
  <si>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</si>
  <si>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</si>
  <si>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</si>
  <si>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</si>
  <si>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</si>
  <si>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</si>
  <si>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</si>
  <si>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</si>
  <si>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</si>
  <si>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</si>
  <si>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</si>
  <si>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</si>
  <si>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</si>
  <si>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</si>
  <si>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</si>
  <si>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</si>
  <si>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</si>
  <si>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</si>
  <si>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</si>
  <si>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</si>
  <si>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</si>
  <si>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</si>
  <si>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</si>
  <si>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</si>
  <si>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</si>
  <si>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</si>
  <si>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</si>
  <si>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</si>
  <si>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</si>
  <si>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</si>
  <si>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</si>
  <si>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</si>
  <si>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</si>
  <si>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</si>
  <si>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</si>
  <si>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</si>
  <si>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</si>
  <si>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</si>
  <si>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</si>
  <si>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</si>
  <si>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</si>
  <si>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</si>
  <si>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</si>
  <si>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</si>
  <si>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</si>
  <si>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</si>
  <si>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</si>
  <si>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</si>
  <si>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</si>
  <si>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</si>
  <si>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</si>
  <si>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</si>
  <si>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</si>
  <si>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</si>
  <si>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</si>
  <si>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</si>
  <si>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</si>
  <si>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</si>
  <si>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</si>
  <si>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</si>
  <si>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</si>
  <si>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</si>
  <si>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</si>
  <si>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</si>
  <si>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</si>
  <si>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</si>
  <si>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</si>
  <si>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</si>
  <si>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</si>
  <si>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</si>
  <si>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</si>
  <si>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</si>
  <si>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</si>
  <si>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</si>
  <si>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</si>
  <si>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</si>
  <si>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</si>
  <si>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</si>
  <si>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</si>
  <si>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</si>
  <si>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</si>
  <si>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</si>
  <si>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</si>
  <si>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</si>
  <si>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</si>
  <si>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</si>
  <si>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</si>
  <si>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</si>
  <si>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</si>
  <si>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</si>
  <si>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</si>
  <si>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</si>
  <si>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</si>
  <si>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</si>
  <si>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</si>
  <si>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</si>
  <si>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</si>
  <si>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</si>
  <si>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</si>
  <si>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</si>
  <si>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</si>
  <si>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</si>
  <si>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</si>
  <si>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</si>
  <si>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</si>
  <si>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</si>
  <si>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</si>
  <si>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</si>
  <si>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</si>
  <si>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</si>
  <si>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</si>
  <si>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</si>
  <si>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</si>
  <si>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</si>
  <si>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</si>
  <si>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</si>
  <si>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</si>
  <si>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</si>
  <si>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</si>
  <si>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</si>
  <si>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</si>
  <si>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</si>
  <si>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</si>
  <si>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</si>
  <si>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</si>
  <si>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</si>
  <si>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</si>
  <si>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</si>
  <si>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</si>
  <si>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</si>
  <si>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</si>
  <si>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</si>
  <si>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</si>
  <si>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</si>
  <si>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</si>
  <si>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</si>
  <si>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</si>
  <si>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</si>
  <si>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</si>
  <si>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</si>
  <si>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</si>
  <si>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</si>
  <si>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</si>
  <si>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</si>
  <si>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</si>
  <si>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</si>
  <si>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</si>
  <si>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</si>
  <si>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</si>
  <si>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</si>
  <si>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</si>
  <si>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</si>
  <si>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</si>
  <si>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</si>
  <si>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</si>
  <si>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</si>
  <si>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</si>
  <si>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</si>
  <si>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</si>
  <si>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</si>
  <si>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</si>
  <si>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</si>
  <si>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</si>
  <si>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</si>
  <si>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</si>
  <si>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</si>
  <si>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</si>
  <si>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</si>
  <si>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</si>
  <si>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</si>
  <si>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</si>
  <si>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</si>
  <si>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</si>
  <si>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</si>
  <si>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</si>
  <si>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</si>
  <si>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</si>
  <si>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</si>
  <si>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</si>
  <si>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</si>
  <si>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</si>
  <si>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</si>
  <si>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</si>
  <si>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</si>
  <si>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</si>
  <si>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</si>
  <si>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</si>
  <si>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</si>
  <si>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</si>
  <si>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</si>
  <si>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</si>
  <si>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</si>
  <si>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</si>
  <si>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</si>
  <si>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</si>
  <si>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</si>
  <si>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</si>
  <si>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</si>
  <si>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</si>
  <si>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</si>
  <si>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</si>
  <si>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</si>
  <si>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</si>
  <si>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</si>
  <si>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</si>
  <si>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</si>
  <si>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</si>
  <si>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</si>
  <si>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</si>
  <si>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</si>
  <si>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</si>
  <si>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</si>
  <si>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</si>
  <si>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</si>
  <si>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</si>
  <si>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</si>
  <si>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</si>
  <si>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</si>
  <si>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</si>
  <si>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</si>
  <si>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</si>
  <si>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</si>
  <si>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</si>
  <si>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</si>
  <si>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</si>
  <si>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</si>
  <si>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</si>
  <si>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</si>
  <si>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</si>
  <si>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</si>
  <si>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</si>
  <si>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</si>
  <si>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</si>
  <si>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</si>
  <si>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</si>
  <si>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</si>
  <si>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</si>
  <si>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</si>
  <si>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</si>
  <si>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</si>
  <si>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</si>
  <si>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</si>
  <si>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</si>
  <si>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</si>
  <si>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</si>
  <si>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</si>
  <si>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</si>
  <si>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</si>
  <si>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</si>
  <si>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</si>
  <si>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</si>
  <si>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</si>
  <si>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</si>
  <si>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</si>
  <si>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</si>
  <si>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</si>
  <si>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</si>
  <si>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</si>
  <si>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</si>
  <si>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</si>
  <si>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</si>
  <si>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</si>
  <si>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</si>
  <si>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</si>
  <si>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</si>
  <si>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</si>
  <si>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</si>
  <si>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</si>
  <si>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</si>
  <si>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</si>
  <si>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</si>
  <si>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</si>
  <si>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</si>
  <si>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</si>
  <si>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</si>
  <si>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</si>
  <si>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</si>
  <si>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</si>
  <si>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</si>
  <si>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</si>
  <si>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</si>
  <si>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</si>
  <si>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</si>
  <si>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</si>
  <si>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</si>
  <si>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</si>
  <si>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</si>
  <si>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</si>
  <si>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</si>
  <si>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</si>
  <si>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</si>
  <si>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</si>
  <si>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</si>
  <si>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</si>
  <si>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</si>
  <si>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</si>
  <si>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</si>
  <si>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</si>
  <si>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</si>
  <si>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</si>
  <si>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</si>
  <si>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</si>
  <si>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</si>
  <si>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</si>
  <si>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</si>
  <si>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</si>
  <si>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</si>
  <si>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</si>
  <si>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</si>
  <si>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</si>
  <si>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</si>
  <si>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</si>
  <si>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</si>
  <si>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</si>
  <si>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</si>
  <si>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</si>
  <si>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</si>
  <si>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</si>
  <si>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</si>
  <si>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</si>
  <si>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</si>
  <si>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</si>
  <si>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</si>
  <si>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</si>
  <si>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</si>
  <si>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</si>
  <si>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</si>
  <si>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</si>
  <si>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</si>
  <si>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</si>
  <si>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</si>
  <si>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</si>
  <si>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</si>
  <si>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</si>
  <si>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</si>
  <si>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</si>
  <si>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</si>
  <si>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</si>
  <si>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</si>
  <si>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</si>
  <si>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</si>
  <si>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</si>
  <si>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</si>
  <si>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</si>
  <si>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</si>
  <si>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</si>
  <si>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</si>
  <si>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</si>
  <si>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</si>
  <si>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</si>
  <si>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</si>
  <si>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</si>
  <si>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</si>
  <si>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</si>
  <si>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</si>
  <si>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</si>
  <si>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</si>
  <si>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</si>
  <si>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</si>
  <si>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</si>
  <si>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</si>
  <si>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</si>
  <si>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</si>
  <si>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</si>
  <si>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</si>
  <si>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</si>
  <si>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</si>
  <si>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</si>
  <si>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</si>
  <si>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</si>
  <si>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</si>
  <si>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</si>
  <si>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</si>
  <si>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</si>
  <si>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</si>
  <si>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</si>
  <si>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</si>
  <si>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</si>
  <si>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</si>
  <si>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</si>
  <si>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</si>
  <si>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</si>
  <si>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</si>
  <si>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</si>
  <si>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</si>
  <si>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</si>
  <si>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</si>
  <si>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</si>
  <si>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</si>
  <si>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</si>
  <si>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</si>
  <si>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</si>
  <si>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</si>
  <si>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</si>
  <si>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</si>
  <si>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</si>
  <si>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</si>
  <si>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</si>
  <si>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</si>
  <si>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</si>
  <si>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</si>
  <si>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</si>
  <si>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</si>
  <si>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</si>
  <si>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</si>
  <si>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</si>
  <si>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</si>
  <si>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</si>
  <si>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</si>
  <si>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</si>
  <si>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</si>
  <si>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</si>
  <si>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</si>
  <si>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</si>
  <si>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</si>
  <si>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</si>
  <si>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</si>
  <si>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</si>
  <si>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</si>
  <si>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</si>
  <si>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</si>
  <si>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</si>
  <si>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</si>
  <si>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</si>
  <si>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</si>
  <si>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</si>
  <si>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</si>
  <si>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</si>
  <si>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</si>
  <si>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</si>
  <si>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</si>
  <si>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</si>
  <si>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</si>
  <si>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</si>
  <si>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</si>
  <si>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</si>
  <si>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</si>
  <si>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</si>
  <si>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</si>
  <si>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</si>
  <si>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</si>
  <si>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</si>
  <si>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</si>
  <si>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</si>
  <si>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</si>
  <si>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</si>
  <si>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</si>
  <si>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</si>
  <si>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</si>
  <si>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</si>
  <si>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</si>
  <si>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</si>
  <si>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</si>
  <si>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</si>
  <si>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</si>
  <si>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</si>
  <si>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</si>
  <si>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</si>
  <si>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</si>
  <si>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</si>
  <si>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</si>
  <si>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</si>
  <si>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</si>
  <si>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</si>
  <si>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</si>
  <si>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</si>
  <si>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</si>
  <si>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</si>
  <si>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</si>
  <si>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</si>
  <si>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</si>
  <si>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</si>
  <si>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</si>
  <si>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</si>
  <si>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</si>
  <si>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</si>
  <si>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</si>
  <si>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</si>
  <si>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</si>
  <si>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</si>
  <si>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</si>
  <si>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</si>
  <si>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</si>
  <si>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</si>
  <si>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</si>
  <si>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</si>
  <si>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</si>
  <si>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</si>
  <si>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</si>
  <si>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</si>
  <si>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</si>
  <si>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</si>
  <si>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</si>
  <si>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</si>
  <si>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</si>
  <si>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</si>
  <si>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</si>
  <si>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</si>
  <si>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</si>
  <si>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</si>
  <si>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</si>
  <si>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</si>
  <si>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</si>
  <si>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</si>
  <si>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</si>
  <si>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</si>
  <si>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</si>
  <si>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</si>
  <si>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</si>
  <si>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</si>
  <si>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</si>
  <si>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</si>
  <si>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</si>
  <si>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</si>
  <si>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</si>
  <si>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</si>
  <si>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</si>
  <si>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</si>
  <si>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</si>
  <si>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</si>
  <si>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</si>
  <si>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</si>
  <si>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</si>
  <si>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</si>
  <si>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</si>
  <si>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</si>
  <si>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</si>
  <si>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</si>
  <si>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</si>
  <si>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</si>
  <si>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</si>
  <si>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</si>
  <si>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</si>
  <si>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</si>
  <si>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</si>
  <si>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</si>
  <si>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</si>
  <si>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</si>
  <si>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</si>
  <si>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</si>
  <si>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</si>
  <si>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</si>
  <si>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</si>
  <si>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</si>
  <si>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</si>
  <si>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</si>
  <si>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</si>
  <si>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</si>
  <si>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</si>
  <si>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</si>
  <si>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</si>
  <si>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</si>
  <si>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</si>
  <si>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</si>
  <si>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</si>
  <si>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</si>
  <si>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</si>
  <si>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</si>
  <si>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</si>
  <si>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</si>
  <si>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</si>
  <si>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</si>
  <si>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</si>
  <si>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</si>
  <si>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</si>
  <si>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</si>
  <si>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</si>
  <si>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</si>
  <si>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</si>
  <si>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</si>
  <si>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</si>
  <si>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</si>
  <si>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</si>
  <si>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</si>
  <si>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</si>
  <si>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</si>
  <si>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</si>
  <si>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</si>
  <si>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</si>
  <si>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</si>
  <si>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</si>
  <si>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</si>
  <si>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</si>
  <si>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</si>
  <si>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</si>
  <si>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</si>
  <si>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</si>
  <si>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</si>
  <si>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</si>
  <si>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</si>
  <si>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</si>
  <si>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</si>
  <si>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</si>
  <si>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</si>
  <si>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</si>
  <si>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</si>
  <si>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</si>
  <si>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</si>
  <si>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</si>
  <si>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</si>
  <si>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</si>
  <si>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</si>
  <si>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</si>
  <si>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</si>
  <si>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</si>
  <si>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</si>
  <si>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</si>
  <si>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</si>
  <si>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</si>
  <si>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</si>
  <si>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</si>
  <si>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</si>
  <si>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</si>
  <si>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</si>
  <si>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</si>
  <si>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</si>
  <si>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</si>
  <si>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</si>
  <si>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</si>
  <si>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</si>
  <si>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</si>
  <si>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</si>
  <si>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</si>
  <si>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</si>
  <si>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</si>
  <si>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</si>
  <si>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</si>
  <si>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</si>
  <si>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</si>
  <si>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</si>
  <si>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</si>
  <si>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</si>
  <si>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</si>
  <si>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</si>
  <si>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</si>
  <si>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</si>
  <si>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</si>
  <si>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</si>
  <si>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</si>
  <si>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</si>
  <si>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</si>
  <si>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</si>
  <si>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</si>
  <si>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</si>
  <si>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</si>
  <si>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</si>
  <si>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</si>
  <si>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</si>
  <si>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</si>
  <si>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</si>
  <si>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</si>
  <si>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</si>
  <si>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</si>
  <si>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</si>
  <si>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</si>
  <si>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</si>
  <si>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</si>
  <si>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</si>
  <si>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</si>
  <si>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</si>
  <si>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</si>
  <si>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</si>
  <si>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</si>
  <si>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</si>
  <si>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</si>
  <si>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</si>
  <si>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</si>
  <si>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</si>
  <si>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</si>
  <si>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</si>
  <si>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</si>
  <si>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</si>
  <si>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</si>
  <si>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</si>
  <si>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</si>
  <si>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</si>
  <si>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</si>
  <si>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</si>
  <si>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</si>
  <si>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</si>
  <si>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</si>
  <si>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</si>
  <si>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</si>
  <si>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</si>
  <si>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</si>
  <si>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</si>
  <si>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</si>
  <si>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</si>
  <si>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</si>
  <si>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</si>
  <si>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</si>
  <si>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</si>
  <si>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</si>
  <si>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</si>
  <si>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</si>
  <si>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</si>
  <si>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</si>
  <si>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</si>
  <si>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</si>
  <si>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</si>
  <si>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</si>
  <si>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</si>
  <si>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</si>
  <si>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</si>
  <si>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</si>
  <si>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</si>
  <si>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</si>
  <si>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</si>
  <si>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</si>
  <si>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</si>
  <si>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</si>
  <si>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</si>
  <si>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</si>
  <si>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</si>
  <si>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</si>
  <si>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</si>
  <si>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</si>
  <si>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</si>
  <si>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</si>
  <si>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</si>
  <si>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</si>
  <si>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</si>
  <si>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</si>
  <si>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</si>
  <si>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</si>
  <si>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</si>
  <si>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</si>
  <si>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</si>
  <si>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</si>
  <si>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</si>
  <si>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</si>
  <si>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</si>
  <si>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</si>
  <si>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</si>
  <si>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</si>
  <si>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</si>
  <si>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</si>
  <si>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</si>
  <si>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</si>
  <si>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</si>
  <si>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</si>
  <si>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</si>
  <si>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</si>
  <si>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</si>
  <si>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</si>
  <si>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</si>
  <si>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</si>
  <si>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</si>
  <si>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</si>
  <si>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</si>
  <si>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</si>
  <si>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</si>
  <si>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</si>
  <si>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</si>
  <si>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</si>
  <si>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</si>
  <si>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</si>
  <si>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</si>
  <si>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</si>
  <si>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</si>
  <si>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</si>
  <si>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</si>
  <si>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</si>
  <si>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</si>
  <si>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</si>
  <si>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</si>
  <si>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</si>
  <si>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</si>
  <si>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</si>
  <si>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</si>
  <si>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</si>
  <si>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</si>
  <si>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</si>
  <si>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</si>
  <si>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</si>
  <si>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</si>
  <si>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</si>
  <si>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</si>
  <si>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</si>
  <si>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</si>
  <si>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</si>
  <si>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</si>
  <si>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</si>
  <si>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</si>
  <si>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</si>
  <si>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</si>
  <si>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</si>
  <si>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</si>
  <si>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</si>
  <si>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</si>
  <si>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</si>
  <si>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</si>
  <si>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</si>
  <si>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</si>
  <si>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</si>
  <si>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</si>
  <si>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</si>
  <si>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</si>
  <si>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</si>
  <si>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</si>
  <si>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</si>
  <si>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</si>
  <si>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</si>
  <si>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</si>
  <si>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</si>
  <si>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</si>
  <si>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</si>
  <si>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</si>
  <si>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</si>
  <si>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</si>
  <si>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</si>
  <si>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</si>
  <si>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</si>
  <si>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</si>
  <si>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</si>
  <si>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</si>
  <si>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</si>
  <si>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</si>
  <si>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</si>
  <si>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</si>
  <si>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</si>
  <si>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</si>
  <si>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</si>
  <si>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</si>
  <si>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</si>
  <si>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</si>
  <si>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</si>
  <si>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</si>
  <si>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</si>
  <si>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</si>
  <si>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</si>
  <si>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</si>
  <si>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</si>
  <si>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</si>
  <si>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</si>
  <si>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</si>
  <si>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</si>
  <si>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</si>
  <si>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</si>
  <si>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</si>
  <si>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</si>
  <si>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</si>
  <si>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</si>
  <si>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</si>
  <si>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</si>
  <si>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</si>
  <si>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</si>
  <si>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</si>
  <si>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</si>
  <si>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</si>
  <si>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</si>
  <si>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</si>
  <si>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</si>
  <si>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</si>
  <si>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</si>
  <si>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</si>
  <si>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</si>
  <si>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</si>
  <si>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</si>
  <si>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</si>
  <si>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</si>
  <si>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</si>
  <si>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</si>
  <si>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</si>
  <si>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</si>
  <si>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</si>
  <si>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</si>
  <si>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</si>
  <si>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</si>
  <si>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</si>
  <si>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</si>
  <si>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</si>
  <si>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</si>
  <si>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</si>
  <si>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</si>
  <si>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</si>
  <si>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</si>
  <si>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</si>
  <si>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</si>
  <si>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</si>
  <si>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</si>
  <si>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</si>
  <si>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</si>
  <si>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</si>
  <si>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</si>
  <si>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</si>
  <si>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</si>
  <si>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</si>
  <si>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</si>
  <si>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</si>
  <si>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</si>
  <si>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</si>
  <si>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</si>
  <si>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</si>
  <si>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</si>
  <si>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</si>
  <si>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</si>
  <si>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</si>
  <si>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</si>
  <si>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</si>
  <si>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</si>
  <si>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</si>
  <si>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</si>
  <si>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</si>
  <si>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</si>
  <si>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</si>
  <si>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</si>
  <si>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</si>
  <si>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</si>
  <si>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</si>
  <si>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</si>
  <si>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</si>
  <si>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</si>
  <si>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</si>
  <si>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</si>
  <si>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</si>
  <si>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</si>
  <si>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</si>
  <si>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</si>
  <si>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</si>
  <si>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</si>
  <si>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</si>
  <si>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</si>
  <si>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</si>
  <si>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</si>
  <si>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</si>
  <si>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</si>
  <si>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</si>
  <si>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</si>
  <si>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</si>
  <si>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</si>
  <si>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</si>
  <si>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</si>
  <si>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</si>
  <si>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</si>
  <si>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</si>
  <si>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</si>
  <si>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</si>
  <si>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</si>
  <si>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</si>
  <si>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</si>
  <si>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</si>
  <si>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</si>
  <si>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</si>
  <si>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</si>
  <si>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</si>
  <si>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</si>
  <si>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</si>
  <si>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</si>
  <si>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</si>
  <si>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</si>
  <si>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</si>
  <si>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</si>
  <si>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</si>
  <si>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</si>
  <si>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</si>
  <si>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</si>
  <si>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</si>
  <si>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</si>
  <si>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</si>
  <si>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</si>
  <si>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</si>
  <si>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</si>
  <si>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</si>
  <si>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</si>
  <si>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</si>
  <si>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</si>
  <si>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</si>
  <si>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</si>
  <si>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</si>
  <si>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</si>
  <si>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</si>
  <si>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</si>
  <si>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</si>
  <si>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</si>
  <si>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</si>
  <si>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</si>
  <si>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</si>
  <si>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</si>
  <si>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</si>
  <si>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</si>
  <si>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</si>
  <si>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</si>
  <si>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</si>
  <si>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</si>
  <si>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</si>
  <si>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</si>
  <si>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</si>
  <si>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</si>
  <si>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</si>
  <si>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</si>
  <si>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</si>
  <si>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</si>
  <si>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</si>
  <si>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</si>
  <si>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</si>
  <si>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</si>
  <si>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</si>
  <si>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</si>
  <si>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</si>
  <si>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</si>
  <si>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</si>
  <si>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</si>
  <si>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</si>
  <si>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</si>
  <si>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</si>
  <si>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</si>
  <si>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</si>
  <si>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</si>
  <si>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</si>
  <si>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</si>
  <si>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</si>
  <si>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</si>
  <si>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</si>
  <si>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</si>
  <si>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</si>
  <si>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</si>
  <si>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</si>
  <si>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</si>
  <si>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</si>
  <si>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</si>
  <si>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</si>
  <si>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</si>
  <si>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</si>
  <si>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</si>
  <si>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</si>
  <si>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</si>
  <si>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</si>
  <si>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</si>
  <si>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</si>
  <si>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</si>
  <si>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</si>
  <si>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</si>
  <si>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</si>
  <si>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</si>
  <si>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</si>
  <si>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</si>
  <si>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</si>
  <si>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</si>
  <si>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</si>
  <si>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</si>
  <si>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</si>
  <si>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</si>
  <si>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</si>
  <si>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</si>
  <si>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</si>
  <si>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</si>
  <si>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</si>
  <si>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</si>
  <si>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</si>
  <si>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</si>
  <si>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</si>
  <si>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</si>
  <si>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</si>
  <si>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</si>
  <si>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</si>
  <si>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</si>
  <si>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</si>
  <si>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</si>
  <si>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</si>
  <si>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</si>
  <si>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</si>
  <si>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</si>
  <si>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</si>
  <si>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</si>
  <si>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</si>
  <si>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</si>
  <si>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</si>
  <si>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</si>
  <si>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</si>
  <si>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</si>
  <si>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</si>
  <si>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</si>
  <si>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</si>
  <si>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</si>
  <si>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</si>
  <si>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</si>
  <si>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</si>
  <si>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</si>
  <si>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</si>
  <si>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</si>
  <si>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</si>
  <si>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</si>
  <si>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</si>
  <si>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</si>
  <si>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</si>
  <si>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</si>
  <si>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</si>
  <si>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</si>
  <si>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</si>
  <si>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</si>
  <si>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</si>
  <si>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</si>
  <si>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</si>
  <si>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</si>
  <si>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</si>
  <si>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</si>
  <si>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</si>
  <si>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</si>
  <si>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</si>
  <si>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</si>
  <si>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</si>
  <si>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</si>
  <si>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</si>
  <si>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</si>
  <si>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</si>
  <si>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</si>
  <si>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</si>
  <si>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</si>
  <si>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</si>
  <si>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</si>
  <si>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</si>
  <si>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</si>
  <si>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</si>
  <si>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</si>
  <si>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</si>
  <si>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</si>
  <si>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</si>
  <si>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</si>
  <si>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</si>
  <si>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</si>
  <si>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</si>
  <si>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</si>
  <si>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</si>
  <si>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</si>
  <si>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</si>
  <si>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</si>
  <si>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</si>
  <si>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</si>
  <si>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</si>
  <si>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</si>
  <si>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</si>
  <si>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</si>
  <si>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</si>
  <si>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</si>
  <si>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</si>
  <si>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</si>
  <si>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</si>
  <si>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</si>
  <si>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</si>
  <si>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</si>
  <si>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</si>
  <si>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</si>
  <si>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</si>
  <si>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</si>
  <si>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</si>
  <si>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</si>
  <si>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</si>
  <si>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</si>
  <si>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</si>
  <si>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</si>
  <si>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</si>
  <si>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</si>
  <si>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</si>
  <si>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</si>
  <si>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</si>
  <si>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</si>
  <si>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</si>
  <si>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</si>
  <si>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</si>
  <si>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</si>
  <si>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</si>
  <si>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</si>
  <si>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</si>
  <si>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</si>
  <si>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</si>
  <si>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</si>
  <si>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</si>
  <si>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</si>
  <si>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</si>
  <si>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</si>
  <si>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</si>
  <si>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</si>
  <si>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</si>
  <si>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</si>
  <si>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</si>
  <si>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</si>
  <si>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</si>
  <si>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</si>
  <si>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</si>
  <si>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</si>
  <si>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</si>
  <si>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</si>
  <si>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</si>
  <si>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</si>
  <si>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</si>
  <si>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</si>
  <si>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</si>
  <si>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</si>
  <si>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</si>
  <si>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</si>
  <si>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</si>
  <si>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</si>
  <si>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</si>
  <si>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</si>
  <si>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</si>
  <si>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</si>
  <si>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</si>
  <si>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</si>
  <si>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</si>
  <si>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</si>
  <si>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</si>
  <si>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</si>
  <si>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</si>
  <si>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</si>
  <si>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</si>
  <si>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</si>
  <si>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</si>
  <si>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</si>
  <si>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</si>
  <si>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</si>
  <si>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</si>
  <si>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</si>
  <si>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</si>
  <si>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</si>
  <si>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</si>
  <si>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</si>
  <si>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</si>
  <si>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</si>
  <si>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</si>
  <si>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</si>
  <si>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</si>
  <si>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</si>
  <si>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</si>
  <si>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</si>
  <si>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</si>
  <si>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</si>
  <si>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</si>
  <si>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</si>
  <si>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</si>
  <si>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</si>
  <si>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</si>
  <si>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</si>
  <si>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</si>
  <si>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</si>
  <si>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</si>
  <si>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</si>
  <si>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</si>
  <si>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</si>
  <si>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</si>
  <si>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</si>
  <si>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</si>
  <si>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</si>
  <si>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</si>
  <si>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</si>
  <si>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</si>
  <si>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</si>
  <si>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</si>
  <si>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</si>
  <si>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</si>
  <si>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</si>
  <si>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</si>
  <si>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</si>
  <si>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</si>
  <si>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</si>
  <si>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</si>
  <si>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</si>
  <si>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</si>
  <si>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</si>
  <si>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</si>
  <si>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</si>
  <si>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</si>
  <si>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</si>
  <si>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</si>
  <si>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</si>
  <si>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</si>
  <si>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</si>
  <si>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</si>
  <si>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</si>
  <si>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</si>
  <si>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</si>
  <si>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</si>
  <si>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</si>
  <si>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</si>
  <si>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</si>
  <si>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</si>
  <si>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</si>
  <si>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</si>
  <si>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</si>
  <si>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</si>
  <si>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</si>
  <si>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</si>
  <si>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</si>
  <si>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</si>
  <si>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</si>
  <si>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</si>
  <si>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</si>
  <si>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</si>
  <si>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</si>
  <si>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</si>
  <si>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</si>
  <si>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</si>
  <si>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</si>
  <si>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</si>
  <si>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</si>
  <si>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</si>
  <si>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</si>
  <si>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</si>
  <si>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</si>
  <si>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</si>
  <si>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</si>
  <si>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</si>
  <si>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</si>
  <si>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</si>
  <si>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</si>
  <si>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</si>
  <si>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</si>
  <si>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</si>
  <si>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</si>
  <si>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</si>
  <si>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</si>
  <si>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</si>
  <si>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</si>
  <si>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</si>
  <si>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</si>
  <si>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</si>
  <si>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</si>
  <si>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</si>
  <si>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</si>
  <si>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</si>
  <si>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</si>
  <si>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</si>
  <si>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</si>
  <si>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</si>
  <si>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</si>
  <si>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</si>
  <si>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</si>
  <si>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</si>
  <si>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</si>
  <si>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</si>
  <si>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</si>
  <si>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</si>
  <si>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</si>
  <si>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</si>
  <si>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</si>
  <si>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</si>
  <si>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</si>
  <si>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</si>
  <si>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</si>
  <si>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</si>
  <si>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</si>
  <si>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</si>
  <si>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</si>
  <si>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</si>
  <si>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</si>
  <si>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</si>
  <si>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</si>
  <si>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</si>
  <si>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</si>
  <si>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</si>
  <si>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</si>
  <si>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</si>
  <si>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</si>
  <si>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</si>
  <si>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</si>
  <si>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</si>
  <si>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</si>
  <si>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</si>
  <si>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</si>
  <si>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</si>
  <si>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</si>
  <si>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</si>
  <si>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</si>
  <si>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</si>
  <si>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</si>
  <si>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</si>
  <si>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</si>
  <si>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</si>
  <si>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</si>
  <si>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</si>
  <si>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</si>
  <si>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</si>
  <si>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</si>
  <si>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</si>
  <si>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</si>
  <si>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</si>
  <si>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</si>
  <si>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</si>
  <si>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</si>
  <si>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</si>
  <si>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</si>
  <si>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</si>
  <si>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</si>
  <si>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</si>
  <si>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</si>
  <si>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</si>
  <si>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</si>
  <si>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</si>
  <si>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</si>
  <si>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</si>
  <si>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</si>
  <si>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</si>
  <si>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</si>
  <si>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</si>
  <si>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</si>
  <si>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</si>
  <si>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</si>
  <si>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</si>
  <si>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</si>
  <si>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</si>
  <si>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</si>
  <si>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</si>
  <si>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</si>
  <si>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</si>
  <si>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</si>
  <si>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</si>
  <si>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</si>
  <si>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</si>
  <si>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</si>
  <si>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</si>
  <si>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</si>
  <si>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</si>
  <si>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</si>
  <si>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</si>
  <si>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</si>
  <si>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</si>
  <si>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</si>
  <si>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</si>
  <si>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</si>
  <si>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</si>
  <si>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</si>
  <si>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</si>
  <si>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</si>
  <si>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</si>
  <si>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</si>
  <si>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</si>
  <si>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</si>
  <si>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</si>
  <si>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</si>
  <si>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</si>
  <si>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</si>
  <si>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</si>
  <si>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</si>
  <si>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</si>
  <si>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</si>
  <si>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</si>
  <si>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</si>
  <si>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</si>
  <si>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</si>
  <si>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</si>
  <si>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</si>
  <si>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</si>
  <si>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</si>
  <si>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</si>
  <si>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</si>
  <si>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</si>
  <si>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</si>
  <si>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</si>
  <si>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</si>
  <si>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</si>
  <si>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</si>
  <si>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</si>
  <si>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</si>
  <si>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</si>
  <si>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</si>
  <si>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</si>
  <si>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</si>
  <si>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</si>
  <si>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</si>
  <si>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</si>
  <si>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</si>
  <si>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</si>
  <si>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</si>
  <si>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</si>
  <si>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</si>
  <si>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</si>
  <si>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</si>
  <si>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</si>
  <si>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</si>
  <si>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</si>
  <si>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</si>
  <si>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</si>
  <si>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</si>
  <si>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</si>
  <si>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</si>
  <si>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</si>
  <si>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</si>
  <si>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</si>
  <si>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</si>
  <si>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</si>
  <si>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</si>
  <si>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</si>
  <si>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</si>
  <si>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</si>
  <si>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</si>
  <si>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</si>
  <si>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</si>
  <si>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</si>
  <si>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</si>
  <si>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</si>
  <si>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</si>
  <si>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</si>
  <si>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</si>
  <si>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</si>
  <si>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</si>
  <si>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</si>
  <si>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</si>
  <si>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</si>
  <si>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</si>
  <si>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</si>
  <si>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</si>
  <si>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</si>
  <si>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</si>
  <si>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</si>
  <si>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</si>
  <si>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</si>
  <si>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</si>
  <si>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</si>
  <si>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</si>
  <si>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</si>
  <si>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</si>
  <si>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</si>
  <si>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</si>
  <si>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</si>
  <si>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</si>
  <si>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</si>
  <si>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</si>
  <si>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</si>
  <si>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</si>
  <si>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</si>
  <si>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</si>
  <si>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</si>
  <si>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</si>
  <si>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</si>
  <si>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</si>
  <si>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</si>
  <si>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</si>
  <si>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</si>
  <si>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</si>
  <si>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</si>
  <si>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</si>
  <si>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</si>
  <si>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</si>
  <si>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</si>
  <si>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</si>
  <si>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</si>
  <si>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</si>
  <si>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</si>
  <si>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</si>
  <si>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</si>
  <si>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</si>
  <si>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</si>
  <si>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</si>
  <si>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</si>
  <si>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</si>
  <si>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</si>
  <si>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</si>
  <si>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</si>
  <si>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</si>
  <si>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</si>
  <si>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</si>
  <si>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</si>
  <si>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</si>
  <si>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</si>
  <si>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</si>
  <si>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</si>
  <si>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</si>
  <si>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</si>
  <si>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</si>
  <si>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</si>
  <si>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</si>
  <si>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</si>
  <si>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</si>
  <si>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</si>
  <si>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</si>
  <si>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</si>
  <si>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</si>
  <si>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</si>
  <si>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</si>
  <si>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</si>
  <si>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</si>
  <si>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</si>
  <si>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</si>
  <si>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</si>
  <si>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</si>
  <si>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</si>
  <si>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</si>
  <si>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</si>
  <si>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</si>
  <si>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</si>
  <si>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</si>
  <si>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</si>
  <si>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</si>
  <si>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</si>
  <si>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</si>
  <si>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</si>
  <si>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</si>
  <si>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</si>
  <si>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</si>
  <si>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</si>
  <si>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</si>
  <si>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</si>
  <si>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</si>
  <si>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</si>
  <si>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</si>
  <si>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</si>
  <si>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</si>
  <si>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</si>
  <si>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</si>
  <si>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</si>
  <si>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</si>
  <si>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</si>
  <si>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</si>
  <si>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</si>
  <si>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</si>
  <si>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</si>
  <si>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</si>
  <si>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</si>
  <si>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</si>
  <si>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</si>
  <si>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</si>
  <si>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</si>
  <si>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</si>
  <si>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</si>
  <si>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</si>
  <si>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</si>
  <si>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</si>
  <si>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</si>
  <si>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</si>
  <si>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</si>
  <si>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</si>
  <si>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</si>
  <si>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</si>
  <si>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</si>
  <si>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</si>
  <si>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</si>
  <si>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</si>
  <si>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</si>
  <si>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</si>
  <si>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</si>
  <si>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</si>
  <si>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</si>
  <si>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</si>
  <si>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</si>
  <si>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</si>
  <si>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</si>
  <si>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</si>
  <si>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</si>
  <si>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</si>
  <si>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</si>
  <si>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</si>
  <si>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</si>
  <si>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</si>
  <si>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</si>
  <si>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</si>
  <si>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</si>
  <si>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</si>
  <si>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</si>
  <si>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</si>
  <si>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</si>
  <si>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</si>
  <si>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</si>
  <si>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</si>
  <si>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</si>
  <si>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</si>
  <si>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</si>
  <si>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</si>
  <si>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</si>
  <si>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</si>
  <si>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</si>
  <si>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</si>
  <si>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</si>
  <si>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</si>
  <si>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</si>
  <si>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</si>
  <si>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</si>
  <si>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</si>
  <si>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</si>
  <si>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</si>
  <si>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</si>
  <si>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</si>
  <si>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</si>
  <si>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</si>
  <si>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</si>
  <si>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</si>
  <si>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</si>
  <si>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</si>
  <si>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</si>
  <si>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</si>
  <si>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</si>
  <si>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</si>
  <si>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</si>
  <si>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</si>
  <si>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</si>
  <si>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</si>
  <si>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</si>
  <si>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</si>
  <si>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</si>
  <si>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</si>
  <si>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</si>
  <si>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</si>
  <si>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</si>
  <si>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</si>
  <si>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</si>
  <si>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</si>
  <si>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</si>
  <si>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</si>
  <si>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</si>
  <si>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</si>
  <si>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</si>
  <si>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</si>
  <si>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</si>
  <si>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</si>
  <si>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</si>
  <si>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</si>
  <si>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</si>
  <si>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</si>
  <si>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</si>
  <si>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</si>
  <si>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</si>
  <si>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</si>
  <si>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</si>
  <si>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</si>
  <si>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</si>
  <si>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</si>
  <si>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</si>
  <si>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</si>
  <si>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</si>
  <si>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</si>
  <si>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</si>
  <si>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</si>
  <si>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</si>
  <si>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</si>
  <si>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</si>
  <si>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</si>
  <si>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</si>
  <si>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</si>
  <si>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</si>
  <si>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</si>
  <si>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</si>
  <si>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</si>
  <si>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</si>
  <si>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</si>
  <si>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</si>
  <si>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</si>
  <si>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</si>
  <si>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</si>
  <si>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</si>
  <si>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</si>
  <si>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</si>
  <si>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</si>
  <si>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</si>
  <si>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</si>
  <si>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</si>
  <si>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</si>
  <si>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</si>
  <si>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</si>
  <si>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</si>
  <si>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</si>
  <si>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</si>
  <si>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</si>
  <si>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</si>
  <si>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</si>
  <si>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</si>
  <si>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</si>
  <si>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</si>
  <si>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</si>
  <si>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</si>
  <si>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</si>
  <si>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</si>
  <si>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</si>
  <si>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</si>
  <si>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</si>
  <si>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</si>
  <si>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</si>
  <si>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</si>
  <si>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</si>
  <si>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</si>
  <si>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</si>
  <si>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</si>
  <si>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</si>
  <si>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</si>
  <si>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</si>
  <si>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</si>
  <si>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</si>
  <si>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</si>
  <si>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</si>
  <si>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</si>
  <si>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</si>
  <si>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</si>
  <si>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</si>
  <si>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</si>
  <si>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</si>
  <si>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</si>
  <si>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</si>
  <si>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</si>
  <si>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</si>
  <si>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</si>
  <si>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</si>
  <si>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</si>
  <si>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</si>
  <si>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</si>
  <si>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</si>
  <si>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</si>
  <si>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</si>
  <si>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</si>
  <si>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</si>
  <si>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</si>
  <si>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</si>
  <si>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</si>
  <si>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</si>
  <si>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</si>
  <si>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</si>
  <si>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</si>
  <si>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</si>
  <si>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</si>
  <si>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</si>
  <si>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</si>
  <si>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</si>
  <si>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</si>
  <si>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</si>
  <si>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</si>
  <si>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</si>
  <si>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</si>
  <si>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</si>
  <si>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</si>
  <si>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</si>
  <si>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</si>
  <si>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</si>
  <si>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</si>
  <si>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</si>
  <si>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</si>
  <si>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</si>
  <si>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</si>
  <si>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</si>
  <si>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</si>
  <si>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</si>
  <si>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</si>
  <si>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</si>
  <si>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</si>
  <si>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</si>
  <si>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</si>
  <si>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</si>
  <si>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</si>
  <si>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</si>
  <si>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</si>
  <si>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</si>
  <si>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</si>
  <si>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</si>
  <si>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</si>
  <si>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</si>
  <si>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</si>
  <si>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</si>
  <si>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</si>
  <si>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</si>
  <si>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</si>
  <si>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</si>
  <si>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</si>
  <si>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</si>
  <si>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</si>
  <si>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</si>
  <si>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</si>
  <si>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</si>
  <si>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</si>
  <si>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</si>
  <si>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</si>
  <si>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</si>
  <si>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</si>
  <si>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</si>
  <si>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</si>
  <si>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</si>
  <si>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</si>
  <si>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</si>
  <si>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</si>
  <si>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</si>
  <si>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</si>
  <si>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</si>
  <si>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</si>
  <si>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</si>
  <si>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</si>
  <si>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</si>
  <si>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</si>
  <si>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</si>
  <si>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</si>
  <si>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</si>
  <si>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</si>
  <si>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</si>
  <si>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</si>
  <si>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</si>
  <si>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</si>
  <si>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</si>
  <si>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</si>
  <si>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</si>
  <si>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</si>
  <si>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</si>
  <si>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</si>
  <si>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</si>
  <si>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</si>
  <si>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</si>
  <si>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</si>
  <si>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</si>
  <si>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</si>
  <si>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</si>
  <si>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</si>
  <si>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</si>
  <si>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</si>
  <si>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</si>
  <si>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</si>
  <si>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</si>
  <si>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</si>
  <si>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</si>
  <si>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</si>
  <si>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</si>
  <si>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</si>
  <si>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</si>
  <si>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</si>
  <si>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</si>
  <si>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</si>
  <si>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</si>
  <si>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</si>
  <si>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</si>
  <si>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</si>
  <si>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</si>
  <si>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</si>
  <si>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</si>
  <si>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</si>
  <si>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</si>
  <si>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</si>
  <si>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</si>
  <si>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</si>
  <si>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</si>
  <si>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</si>
  <si>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</si>
  <si>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</si>
  <si>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</si>
  <si>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</si>
  <si>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</si>
  <si>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</si>
  <si>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</si>
  <si>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</si>
  <si>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</si>
  <si>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</si>
  <si>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</si>
  <si>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</si>
  <si>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</si>
  <si>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</si>
  <si>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</si>
  <si>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</si>
  <si>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</si>
  <si>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</si>
  <si>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</si>
  <si>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</si>
  <si>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</si>
  <si>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</si>
  <si>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</si>
  <si>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</si>
  <si>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</si>
  <si>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</si>
  <si>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</si>
  <si>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</si>
  <si>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</si>
  <si>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</si>
  <si>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</si>
  <si>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</si>
  <si>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</si>
  <si>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</si>
  <si>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</si>
  <si>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</si>
  <si>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</si>
  <si>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</si>
  <si>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</si>
  <si>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</si>
  <si>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</si>
  <si>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</si>
  <si>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</si>
  <si>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</si>
  <si>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</si>
  <si>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</si>
  <si>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</si>
  <si>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</si>
  <si>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</si>
  <si>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</si>
  <si>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</si>
  <si>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</si>
  <si>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</si>
  <si>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</si>
  <si>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</si>
  <si>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</si>
  <si>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</si>
  <si>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</si>
  <si>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</si>
  <si>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</si>
  <si>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</si>
  <si>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</si>
  <si>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</si>
  <si>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</si>
  <si>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</si>
  <si>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</si>
  <si>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</si>
  <si>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</si>
  <si>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</si>
  <si>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</si>
  <si>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</si>
  <si>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</si>
  <si>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</si>
  <si>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</si>
  <si>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</si>
  <si>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</si>
  <si>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</si>
  <si>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</si>
  <si>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</si>
  <si>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</si>
  <si>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</si>
  <si>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</si>
  <si>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</si>
  <si>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</si>
  <si>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</si>
  <si>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</si>
  <si>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</si>
  <si>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</si>
  <si>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</si>
  <si>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</si>
  <si>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</si>
  <si>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</si>
  <si>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</si>
  <si>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</si>
  <si>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</si>
  <si>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</si>
  <si>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</si>
  <si>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</si>
  <si>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</si>
  <si>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</si>
  <si>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</si>
  <si>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</si>
  <si>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</si>
  <si>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</si>
  <si>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</si>
  <si>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</si>
  <si>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</si>
  <si>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</si>
  <si>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</si>
  <si>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</si>
  <si>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</si>
  <si>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</si>
  <si>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</si>
  <si>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</si>
  <si>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</si>
  <si>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</si>
  <si>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</si>
  <si>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</si>
  <si>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</si>
  <si>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</si>
  <si>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</si>
  <si>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</si>
  <si>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</si>
  <si>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</si>
  <si>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</si>
  <si>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</si>
  <si>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</si>
  <si>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</si>
  <si>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</si>
  <si>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</si>
  <si>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</si>
  <si>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</si>
  <si>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</si>
  <si>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</si>
  <si>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</si>
  <si>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</si>
  <si>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</si>
  <si>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</si>
  <si>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</si>
  <si>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</si>
  <si>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</si>
  <si>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</si>
  <si>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</si>
  <si>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</si>
  <si>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</si>
  <si>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</si>
  <si>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</si>
  <si>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</si>
  <si>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</si>
  <si>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</si>
  <si>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</si>
  <si>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</si>
  <si>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</si>
  <si>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</si>
  <si>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</si>
  <si>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</si>
  <si>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</si>
  <si>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</si>
  <si>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</si>
  <si>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</si>
  <si>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</si>
  <si>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</si>
  <si>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</si>
  <si>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</si>
  <si>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</si>
  <si>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</si>
  <si>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</si>
  <si>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</si>
  <si>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</si>
  <si>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</si>
  <si>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</si>
  <si>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</si>
  <si>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</si>
  <si>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</si>
  <si>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</si>
  <si>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</si>
  <si>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</si>
  <si>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</si>
  <si>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</si>
  <si>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</si>
  <si>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</si>
  <si>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</si>
  <si>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</si>
  <si>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</si>
  <si>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</si>
  <si>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</si>
  <si>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</si>
  <si>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</si>
  <si>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</si>
  <si>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</si>
  <si>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</si>
  <si>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</si>
  <si>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</si>
  <si>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</si>
  <si>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</si>
  <si>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</si>
  <si>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</si>
  <si>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</si>
  <si>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</si>
  <si>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</si>
  <si>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</si>
  <si>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</si>
  <si>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</si>
  <si>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</si>
  <si>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</si>
  <si>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</si>
  <si>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</si>
  <si>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</si>
  <si>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</si>
  <si>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</si>
  <si>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</si>
  <si>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</si>
  <si>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</si>
  <si>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</si>
  <si>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</si>
  <si>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</si>
  <si>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</si>
  <si>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</si>
  <si>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</si>
  <si>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</si>
  <si>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</si>
  <si>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</si>
  <si>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</si>
  <si>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</si>
  <si>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</si>
  <si>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</si>
  <si>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</si>
  <si>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</si>
  <si>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</si>
  <si>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</si>
  <si>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</si>
  <si>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</si>
  <si>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</si>
  <si>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</si>
  <si>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</si>
  <si>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</si>
  <si>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</si>
  <si>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</si>
  <si>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</si>
  <si>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</si>
  <si>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</si>
  <si>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</si>
  <si>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</si>
  <si>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</si>
  <si>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</si>
  <si>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</si>
  <si>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</si>
  <si>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</si>
  <si>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</si>
  <si>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</si>
  <si>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</si>
  <si>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</si>
  <si>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</si>
  <si>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</si>
  <si>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</si>
  <si>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</si>
  <si>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</si>
  <si>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</si>
  <si>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</si>
  <si>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</si>
  <si>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</si>
  <si>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</si>
  <si>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</si>
  <si>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</si>
  <si>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</si>
  <si>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</si>
  <si>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</si>
  <si>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</si>
  <si>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</si>
  <si>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</si>
  <si>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</si>
  <si>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</si>
  <si>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</si>
  <si>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</si>
  <si>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</si>
  <si>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</si>
  <si>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</si>
  <si>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</si>
  <si>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</si>
  <si>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</si>
  <si>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</si>
  <si>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</si>
  <si>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</si>
  <si>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</si>
  <si>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</si>
  <si>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</si>
  <si>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</si>
  <si>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</si>
  <si>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</si>
  <si>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</si>
  <si>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</si>
  <si>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</si>
  <si>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</si>
  <si>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</si>
  <si>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</si>
  <si>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</si>
  <si>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</si>
  <si>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</si>
  <si>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</si>
  <si>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</si>
  <si>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</si>
  <si>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</si>
  <si>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</si>
  <si>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</si>
  <si>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</si>
  <si>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</si>
  <si>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</si>
  <si>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</si>
  <si>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</si>
  <si>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</si>
  <si>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</si>
  <si>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</si>
  <si>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</si>
  <si>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</si>
  <si>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</si>
  <si>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</si>
  <si>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</si>
  <si>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</si>
  <si>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</si>
  <si>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</si>
  <si>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</si>
  <si>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</si>
  <si>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</si>
  <si>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</si>
  <si>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</si>
  <si>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</si>
  <si>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</si>
  <si>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</si>
  <si>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</si>
  <si>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</si>
  <si>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</si>
  <si>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</si>
  <si>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</si>
  <si>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</si>
  <si>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</si>
  <si>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</si>
  <si>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</si>
  <si>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</si>
  <si>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</si>
  <si>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</si>
  <si>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</si>
  <si>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</si>
  <si>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</si>
  <si>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</si>
  <si>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</si>
  <si>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</si>
  <si>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</si>
  <si>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</si>
  <si>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</si>
  <si>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</si>
  <si>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</si>
  <si>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</si>
  <si>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</si>
  <si>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</si>
  <si>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</si>
  <si>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</si>
  <si>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</si>
  <si>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</si>
  <si>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</si>
  <si>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</si>
  <si>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</si>
  <si>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</si>
  <si>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</si>
  <si>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</si>
  <si>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</si>
  <si>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</si>
  <si>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</si>
  <si>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</si>
  <si>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</si>
  <si>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</si>
  <si>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</si>
  <si>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</si>
  <si>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</si>
  <si>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</si>
  <si>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</si>
  <si>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</si>
  <si>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</si>
  <si>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</si>
  <si>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</si>
  <si>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</si>
  <si>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</si>
  <si>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</si>
  <si>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</si>
  <si>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</si>
  <si>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</si>
  <si>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</si>
  <si>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</si>
  <si>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</si>
  <si>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</si>
  <si>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</si>
  <si>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</si>
  <si>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</si>
  <si>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</si>
  <si>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</si>
  <si>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</si>
  <si>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</si>
  <si>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</si>
  <si>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</si>
  <si>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</si>
  <si>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</si>
  <si>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</si>
  <si>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</si>
  <si>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</si>
  <si>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</si>
  <si>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</si>
  <si>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</si>
  <si>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</si>
  <si>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</si>
  <si>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</si>
  <si>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</si>
  <si>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</si>
  <si>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</si>
  <si>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</si>
  <si>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</si>
  <si>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</si>
  <si>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</si>
  <si>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</si>
  <si>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</si>
  <si>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</si>
  <si>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</si>
  <si>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</si>
  <si>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</si>
  <si>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</si>
  <si>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</si>
  <si>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</si>
  <si>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</si>
  <si>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</si>
  <si>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</si>
  <si>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</si>
  <si>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</si>
  <si>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</si>
  <si>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</si>
  <si>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</si>
  <si>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</si>
  <si>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</si>
  <si>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</si>
  <si>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</si>
  <si>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</si>
  <si>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</si>
  <si>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</si>
  <si>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</si>
  <si>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</si>
  <si>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</si>
  <si>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</si>
  <si>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</si>
  <si>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</si>
  <si>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</si>
  <si>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</si>
  <si>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</si>
  <si>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</si>
  <si>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</si>
  <si>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</si>
  <si>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</si>
  <si>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</si>
  <si>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</si>
  <si>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</si>
  <si>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</si>
  <si>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</si>
  <si>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</si>
  <si>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</si>
  <si>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</si>
  <si>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</si>
  <si>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</si>
  <si>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</si>
  <si>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</si>
  <si>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</si>
  <si>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</si>
  <si>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</si>
  <si>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</si>
  <si>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</si>
  <si>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</si>
  <si>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</si>
  <si>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</si>
  <si>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</si>
  <si>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</si>
  <si>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</si>
  <si>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</si>
  <si>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</si>
  <si>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</si>
  <si>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</si>
  <si>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</si>
  <si>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</si>
  <si>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</si>
  <si>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</si>
  <si>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</si>
  <si>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</si>
  <si>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</si>
  <si>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</si>
  <si>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</si>
  <si>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</si>
  <si>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</si>
  <si>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</si>
  <si>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</si>
  <si>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</si>
  <si>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</si>
  <si>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</si>
  <si>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</si>
  <si>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</si>
  <si>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</si>
  <si>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</si>
  <si>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</si>
  <si>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</si>
  <si>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</si>
  <si>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</si>
  <si>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</si>
  <si>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</si>
  <si>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</si>
  <si>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</si>
  <si>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</si>
  <si>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</si>
  <si>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</si>
  <si>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</si>
  <si>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</si>
  <si>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</si>
  <si>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</si>
  <si>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</si>
  <si>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</si>
  <si>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</si>
  <si>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</si>
  <si>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</si>
  <si>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</si>
  <si>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</si>
  <si>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</si>
  <si>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</si>
  <si>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</si>
  <si>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</si>
  <si>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</si>
  <si>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</si>
  <si>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</si>
  <si>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</si>
  <si>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</si>
  <si>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</si>
  <si>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</si>
  <si>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</si>
  <si>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</si>
  <si>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</si>
  <si>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</si>
  <si>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</si>
  <si>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</si>
  <si>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</si>
  <si>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</si>
  <si>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</si>
  <si>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</si>
  <si>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</si>
  <si>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</si>
  <si>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</si>
  <si>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</si>
  <si>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</si>
  <si>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</si>
  <si>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</si>
  <si>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</si>
  <si>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</si>
  <si>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</si>
  <si>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</si>
  <si>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</si>
  <si>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</si>
  <si>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</si>
  <si>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</si>
  <si>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</si>
  <si>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</si>
  <si>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</si>
  <si>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</si>
  <si>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</si>
  <si>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</si>
  <si>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</si>
  <si>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</si>
  <si>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</si>
  <si>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</si>
  <si>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</si>
  <si>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</si>
  <si>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</si>
  <si>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</si>
  <si>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</si>
  <si>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</si>
  <si>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</si>
  <si>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</si>
  <si>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</si>
  <si>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</si>
  <si>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</si>
  <si>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</si>
  <si>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</si>
  <si>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</si>
  <si>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</si>
  <si>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</si>
  <si>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</si>
  <si>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</si>
  <si>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</si>
  <si>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</si>
  <si>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</si>
  <si>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</si>
  <si>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</si>
  <si>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</si>
  <si>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</si>
  <si>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</si>
  <si>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</si>
  <si>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</si>
  <si>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</si>
  <si>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</si>
  <si>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</si>
  <si>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</si>
  <si>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</si>
  <si>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</si>
  <si>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</si>
  <si>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</si>
  <si>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</si>
  <si>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</si>
  <si>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</si>
  <si>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</si>
  <si>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</si>
  <si>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</si>
  <si>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</si>
  <si>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</si>
  <si>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</si>
  <si>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</si>
  <si>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</si>
  <si>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</si>
  <si>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</si>
  <si>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</si>
  <si>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</si>
  <si>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</si>
  <si>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</si>
  <si>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</si>
  <si>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</si>
  <si>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</si>
  <si>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</si>
  <si>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</si>
  <si>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</si>
  <si>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</si>
  <si>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</si>
  <si>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</si>
  <si>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</si>
  <si>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</si>
  <si>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</si>
  <si>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</si>
  <si>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</si>
  <si>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</si>
  <si>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</si>
  <si>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</si>
  <si>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</si>
  <si>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</si>
  <si>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</si>
  <si>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</si>
  <si>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</si>
  <si>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</si>
  <si>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</si>
  <si>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</si>
  <si>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</si>
  <si>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</si>
  <si>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</si>
  <si>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</si>
  <si>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</si>
  <si>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</si>
  <si>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</si>
  <si>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</si>
  <si>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</si>
  <si>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</si>
  <si>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</si>
  <si>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</si>
  <si>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</si>
  <si>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</si>
  <si>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</si>
  <si>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</si>
  <si>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</si>
  <si>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</si>
  <si>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</si>
  <si>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</si>
  <si>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</si>
  <si>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</si>
  <si>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</si>
  <si>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</si>
  <si>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</si>
  <si>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</si>
  <si>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</si>
  <si>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</si>
  <si>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</si>
  <si>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</si>
  <si>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</si>
  <si>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</si>
  <si>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</si>
  <si>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</si>
  <si>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</si>
  <si>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</si>
  <si>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</si>
  <si>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</si>
  <si>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</si>
  <si>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</si>
  <si>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</si>
  <si>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</si>
  <si>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</si>
  <si>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</si>
  <si>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</si>
  <si>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</si>
  <si>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</si>
  <si>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</si>
  <si>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</si>
  <si>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</si>
  <si>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</si>
  <si>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</si>
  <si>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</si>
  <si>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</si>
  <si>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</si>
  <si>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</si>
  <si>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</si>
  <si>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</si>
  <si>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</si>
  <si>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</si>
  <si>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</si>
  <si>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</si>
  <si>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</si>
  <si>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</si>
  <si>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</si>
  <si>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</si>
  <si>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</si>
  <si>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</si>
  <si>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</si>
  <si>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</si>
  <si>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</si>
  <si>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</si>
  <si>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</si>
  <si>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</si>
  <si>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</si>
  <si>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</si>
  <si>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</si>
  <si>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</si>
  <si>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</si>
  <si>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</si>
  <si>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</si>
  <si>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</si>
  <si>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</si>
  <si>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</si>
  <si>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</si>
  <si>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</si>
  <si>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</si>
  <si>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</si>
  <si>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</si>
  <si>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</si>
  <si>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</si>
  <si>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</si>
  <si>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</si>
  <si>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</si>
  <si>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</si>
  <si>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</si>
  <si>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</si>
  <si>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</si>
  <si>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</si>
  <si>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</si>
  <si>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</si>
  <si>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</si>
  <si>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</si>
  <si>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</si>
  <si>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</si>
  <si>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</si>
  <si>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</si>
  <si>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</si>
  <si>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</si>
  <si>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</si>
  <si>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</si>
  <si>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</si>
  <si>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</si>
  <si>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</si>
  <si>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</si>
  <si>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</si>
  <si>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</si>
  <si>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</si>
  <si>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</si>
  <si>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</si>
  <si>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</si>
  <si>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</si>
  <si>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</si>
  <si>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</si>
  <si>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</si>
  <si>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</si>
  <si>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</si>
  <si>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</si>
  <si>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</si>
  <si>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</si>
  <si>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</si>
  <si>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</si>
  <si>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</si>
  <si>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</si>
  <si>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</si>
  <si>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</si>
  <si>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</si>
  <si>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</si>
  <si>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</si>
  <si>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</si>
  <si>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</si>
  <si>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</si>
  <si>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</si>
  <si>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</si>
  <si>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</si>
  <si>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</si>
  <si>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</si>
  <si>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</si>
  <si>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</si>
  <si>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</si>
  <si>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</si>
  <si>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</si>
  <si>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</si>
  <si>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</si>
  <si>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</si>
  <si>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</si>
  <si>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</si>
  <si>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</si>
  <si>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</si>
  <si>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</si>
  <si>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</si>
  <si>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</si>
  <si>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</si>
  <si>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</si>
  <si>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</si>
  <si>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</si>
  <si>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</si>
  <si>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</si>
  <si>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</si>
  <si>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</si>
  <si>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</si>
  <si>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</si>
  <si>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</si>
  <si>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</si>
  <si>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</si>
  <si>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</si>
  <si>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</si>
  <si>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</si>
  <si>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</si>
  <si>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</si>
  <si>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</si>
  <si>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</si>
  <si>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</si>
  <si>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</si>
  <si>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</si>
  <si>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</si>
  <si>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</si>
  <si>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</si>
  <si>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</si>
  <si>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</si>
  <si>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</si>
  <si>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</si>
  <si>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</si>
  <si>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</si>
  <si>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</si>
  <si>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</si>
  <si>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</si>
  <si>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</si>
  <si>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</si>
  <si>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</si>
  <si>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</si>
  <si>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</si>
  <si>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</si>
  <si>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</si>
  <si>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</si>
  <si>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</si>
  <si>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</si>
  <si>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</si>
  <si>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</si>
  <si>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</si>
  <si>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</si>
  <si>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</si>
  <si>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</si>
  <si>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</si>
  <si>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</si>
  <si>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</si>
  <si>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</si>
  <si>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</si>
  <si>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</si>
  <si>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</si>
  <si>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</si>
  <si>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</si>
  <si>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</si>
  <si>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</si>
  <si>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</si>
  <si>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</si>
  <si>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</si>
  <si>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</si>
  <si>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</si>
  <si>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</si>
  <si>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</si>
  <si>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</si>
  <si>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</si>
  <si>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</si>
  <si>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</si>
  <si>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</si>
  <si>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</si>
  <si>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</si>
  <si>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</si>
  <si>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</si>
  <si>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</si>
  <si>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</si>
  <si>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</si>
  <si>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</si>
  <si>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</si>
  <si>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</si>
  <si>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</si>
  <si>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</si>
  <si>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</si>
  <si>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</si>
  <si>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</si>
  <si>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</si>
  <si>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</si>
  <si>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</si>
  <si>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</si>
  <si>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</si>
  <si>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</si>
  <si>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</si>
  <si>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</si>
  <si>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</si>
  <si>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</si>
  <si>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</si>
  <si>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</si>
  <si>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</si>
  <si>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</si>
  <si>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</si>
  <si>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</si>
  <si>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</si>
  <si>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</si>
  <si>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</si>
  <si>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</si>
  <si>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</si>
  <si>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</si>
  <si>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</si>
  <si>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</si>
  <si>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</si>
  <si>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</si>
  <si>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</si>
  <si>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</si>
  <si>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</si>
  <si>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</si>
  <si>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</si>
  <si>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</si>
  <si>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</si>
  <si>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</si>
  <si>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</si>
  <si>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</si>
  <si>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</si>
  <si>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</si>
  <si>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</si>
  <si>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</si>
  <si>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</si>
  <si>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</si>
  <si>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</si>
  <si>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</si>
  <si>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</si>
  <si>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</si>
  <si>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</si>
  <si>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</si>
  <si>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</si>
  <si>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</si>
  <si>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</si>
  <si>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</si>
  <si>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</si>
  <si>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</si>
  <si>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</si>
  <si>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</si>
  <si>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</si>
  <si>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</si>
  <si>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</si>
  <si>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</si>
  <si>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</si>
  <si>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</si>
  <si>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</si>
  <si>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</si>
  <si>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</si>
  <si>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</si>
  <si>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</si>
  <si>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</si>
  <si>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</si>
  <si>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</si>
  <si>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</si>
  <si>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</si>
  <si>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</si>
  <si>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</si>
  <si>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</si>
  <si>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</si>
  <si>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</si>
  <si>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</si>
  <si>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</si>
  <si>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</si>
  <si>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</si>
  <si>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</si>
  <si>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</si>
  <si>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</si>
  <si>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</si>
  <si>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</si>
  <si>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</si>
  <si>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</si>
  <si>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</si>
  <si>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</si>
  <si>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</si>
  <si>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</si>
  <si>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</si>
  <si>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</si>
  <si>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</si>
  <si>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</si>
  <si>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</si>
  <si>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</si>
  <si>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</si>
  <si>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</si>
  <si>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</si>
  <si>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</si>
  <si>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</si>
  <si>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</si>
  <si>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</si>
  <si>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</si>
  <si>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</si>
  <si>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</si>
  <si>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</si>
  <si>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</si>
  <si>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</si>
  <si>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</si>
  <si>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</si>
  <si>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</si>
  <si>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</si>
  <si>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</si>
  <si>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</si>
  <si>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</si>
  <si>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</si>
  <si>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</si>
  <si>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</si>
  <si>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</si>
  <si>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</si>
  <si>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</si>
  <si>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</si>
  <si>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</si>
  <si>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</si>
  <si>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</si>
  <si>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</si>
  <si>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</si>
  <si>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</si>
  <si>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</si>
  <si>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</si>
  <si>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</si>
  <si>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</si>
  <si>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</si>
  <si>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</si>
  <si>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</si>
  <si>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</si>
  <si>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</si>
  <si>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</si>
  <si>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</si>
  <si>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</si>
  <si>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</si>
  <si>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</si>
  <si>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</si>
  <si>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</si>
  <si>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</si>
  <si>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</si>
  <si>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</si>
  <si>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</si>
  <si>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</si>
  <si>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</si>
  <si>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</si>
  <si>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</si>
  <si>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</si>
  <si>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</si>
  <si>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</si>
  <si>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</si>
  <si>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</si>
  <si>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</si>
  <si>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</si>
  <si>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</si>
  <si>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</si>
  <si>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</si>
  <si>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</si>
  <si>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</si>
  <si>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</si>
  <si>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</si>
  <si>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</si>
  <si>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</si>
  <si>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</si>
  <si>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</si>
  <si>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</si>
  <si>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</si>
  <si>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</si>
  <si>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</si>
  <si>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</si>
  <si>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</si>
  <si>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</si>
  <si>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</si>
  <si>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</si>
  <si>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</si>
  <si>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</si>
  <si>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</si>
  <si>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</si>
  <si>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</si>
  <si>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</si>
  <si>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</si>
  <si>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</si>
  <si>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</si>
  <si>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</si>
  <si>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</si>
  <si>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</si>
  <si>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</si>
  <si>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</si>
  <si>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</si>
  <si>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</si>
  <si>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</si>
  <si>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</si>
  <si>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</si>
  <si>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</si>
  <si>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</si>
  <si>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</si>
  <si>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</si>
  <si>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</si>
  <si>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</si>
  <si>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</si>
  <si>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</si>
  <si>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</si>
  <si>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</si>
  <si>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</si>
  <si>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</si>
  <si>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</si>
  <si>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</si>
  <si>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</si>
  <si>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</si>
  <si>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</si>
  <si>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</si>
  <si>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</si>
  <si>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</si>
  <si>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</si>
  <si>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</si>
  <si>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</si>
  <si>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</si>
  <si>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</si>
  <si>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</si>
  <si>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</si>
  <si>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</si>
  <si>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</si>
  <si>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</si>
  <si>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</si>
  <si>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</si>
  <si>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</si>
  <si>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</si>
  <si>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</si>
  <si>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</si>
  <si>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</si>
  <si>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</si>
  <si>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</si>
  <si>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</si>
  <si>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</si>
  <si>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</si>
  <si>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</si>
  <si>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</si>
  <si>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</si>
  <si>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</si>
  <si>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</si>
  <si>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</si>
  <si>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</si>
  <si>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</si>
  <si>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</si>
  <si>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</si>
  <si>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</si>
  <si>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</si>
  <si>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</si>
  <si>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</si>
  <si>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</si>
  <si>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</si>
  <si>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</si>
  <si>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</si>
  <si>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</si>
  <si>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</si>
  <si>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</si>
  <si>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</si>
  <si>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</si>
  <si>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</si>
  <si>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</si>
  <si>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</si>
  <si>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</si>
  <si>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</si>
  <si>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</si>
  <si>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</si>
  <si>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</si>
  <si>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</si>
  <si>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</si>
  <si>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</si>
  <si>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</si>
  <si>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</si>
  <si>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</si>
  <si>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</si>
  <si>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</si>
  <si>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</si>
  <si>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</si>
  <si>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</si>
  <si>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</si>
  <si>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</si>
  <si>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</si>
  <si>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</si>
  <si>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</si>
  <si>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</si>
  <si>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</si>
  <si>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</si>
  <si>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</si>
  <si>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</si>
  <si>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</si>
  <si>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</si>
  <si>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</si>
  <si>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</si>
  <si>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</si>
  <si>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</si>
  <si>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</si>
  <si>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</si>
  <si>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</si>
  <si>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</si>
  <si>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</si>
  <si>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</si>
  <si>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</si>
  <si>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</si>
  <si>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</si>
  <si>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</si>
  <si>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</si>
  <si>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</si>
  <si>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</si>
  <si>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</si>
  <si>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</si>
  <si>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</si>
  <si>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</si>
  <si>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</si>
  <si>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</si>
  <si>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</si>
  <si>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</si>
  <si>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</si>
  <si>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</si>
  <si>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</si>
  <si>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</si>
  <si>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</si>
  <si>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</si>
  <si>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</si>
  <si>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</si>
  <si>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</si>
  <si>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</si>
  <si>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</si>
  <si>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</si>
  <si>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</si>
  <si>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</si>
  <si>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</si>
  <si>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</si>
  <si>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</si>
  <si>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</si>
  <si>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</si>
  <si>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</si>
  <si>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</si>
  <si>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</si>
  <si>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</si>
  <si>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</si>
  <si>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</si>
  <si>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</si>
  <si>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</si>
  <si>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</si>
  <si>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</si>
  <si>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</si>
  <si>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</si>
  <si>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</si>
  <si>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</si>
  <si>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</si>
  <si>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</si>
  <si>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</si>
  <si>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</si>
  <si>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</si>
  <si>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</si>
  <si>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</si>
  <si>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</si>
  <si>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</si>
  <si>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</si>
  <si>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</si>
  <si>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</si>
  <si>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</si>
  <si>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</si>
  <si>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</si>
  <si>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</si>
  <si>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</si>
  <si>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</si>
  <si>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</si>
  <si>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</si>
  <si>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</si>
  <si>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</si>
  <si>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</si>
  <si>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</si>
  <si>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</si>
  <si>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</si>
  <si>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</si>
  <si>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</si>
  <si>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</si>
  <si>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</si>
  <si>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</si>
  <si>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</si>
  <si>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</si>
  <si>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</si>
  <si>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</si>
  <si>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</si>
  <si>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</si>
  <si>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</si>
  <si>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</si>
  <si>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</si>
  <si>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</si>
  <si>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</si>
  <si>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</si>
  <si>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</si>
  <si>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</si>
  <si>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</si>
  <si>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</si>
  <si>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</si>
  <si>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</si>
  <si>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</si>
  <si>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</si>
  <si>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</si>
  <si>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</si>
  <si>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</si>
  <si>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</si>
  <si>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</si>
  <si>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</si>
  <si>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</si>
  <si>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</si>
  <si>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</si>
  <si>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</si>
  <si>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</si>
  <si>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</si>
  <si>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</si>
  <si>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</si>
  <si>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</si>
  <si>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</si>
  <si>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</si>
  <si>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</si>
  <si>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</si>
  <si>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</si>
  <si>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</si>
  <si>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</si>
  <si>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</si>
  <si>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</si>
  <si>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</si>
  <si>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</si>
  <si>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</si>
  <si>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</si>
  <si>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</si>
  <si>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</si>
  <si>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</si>
  <si>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</si>
  <si>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</si>
  <si>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</si>
  <si>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</si>
  <si>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</si>
  <si>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</si>
  <si>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</si>
  <si>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</si>
  <si>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</si>
  <si>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</si>
  <si>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</si>
  <si>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</si>
  <si>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</si>
  <si>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</si>
  <si>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</si>
  <si>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</si>
  <si>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</si>
  <si>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</si>
  <si>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</si>
  <si>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</si>
  <si>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</si>
  <si>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</si>
  <si>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</si>
  <si>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</si>
  <si>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</si>
  <si>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</si>
  <si>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</si>
  <si>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</si>
  <si>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</si>
  <si>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</si>
  <si>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</si>
  <si>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</si>
  <si>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</si>
  <si>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</si>
  <si>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</si>
  <si>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</si>
  <si>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</si>
  <si>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</si>
  <si>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</si>
  <si>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</si>
  <si>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</si>
  <si>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</si>
  <si>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</si>
  <si>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</si>
  <si>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</si>
  <si>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</si>
  <si>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</si>
  <si>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</si>
  <si>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</si>
  <si>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</si>
  <si>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</si>
  <si>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</si>
  <si>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</si>
  <si>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</si>
  <si>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</si>
  <si>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</si>
  <si>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</si>
  <si>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</si>
  <si>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</si>
  <si>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</si>
  <si>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</si>
  <si>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</si>
  <si>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</si>
  <si>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</si>
  <si>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</si>
  <si>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</si>
  <si>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</si>
  <si>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</si>
  <si>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</si>
  <si>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</si>
  <si>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</si>
  <si>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</si>
  <si>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</si>
  <si>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</si>
  <si>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</si>
  <si>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</si>
  <si>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</si>
  <si>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</si>
  <si>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</si>
  <si>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</si>
  <si>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</si>
  <si>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</si>
  <si>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</si>
  <si>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</si>
  <si>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</si>
  <si>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</si>
  <si>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</si>
  <si>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</si>
  <si>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</si>
  <si>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</si>
  <si>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</si>
  <si>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</si>
  <si>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</si>
  <si>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</si>
  <si>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</si>
  <si>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</si>
  <si>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</si>
  <si>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</si>
  <si>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</si>
  <si>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</si>
  <si>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</si>
  <si>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</si>
  <si>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</si>
  <si>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</si>
  <si>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</si>
  <si>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</si>
  <si>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</si>
  <si>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</si>
  <si>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</si>
  <si>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</si>
  <si>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</si>
  <si>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</si>
  <si>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</si>
  <si>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</si>
  <si>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</si>
  <si>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</si>
  <si>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</si>
  <si>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</si>
  <si>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</si>
  <si>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</si>
  <si>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</si>
  <si>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</si>
  <si>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</si>
  <si>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</si>
  <si>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</si>
  <si>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</si>
  <si>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</si>
  <si>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</si>
  <si>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</si>
  <si>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</si>
  <si>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</si>
  <si>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</si>
  <si>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</si>
  <si>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</si>
  <si>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</si>
  <si>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</si>
  <si>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</si>
  <si>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</si>
  <si>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</si>
  <si>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</si>
  <si>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</si>
  <si>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</si>
  <si>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</si>
  <si>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</si>
  <si>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</si>
  <si>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</si>
  <si>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</si>
  <si>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</si>
  <si>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</si>
  <si>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</si>
  <si>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</si>
  <si>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</si>
  <si>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</si>
  <si>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</si>
  <si>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</si>
  <si>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</si>
  <si>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</si>
  <si>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</si>
  <si>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</si>
  <si>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</si>
  <si>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</si>
  <si>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</si>
  <si>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</si>
  <si>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</si>
  <si>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</si>
  <si>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</si>
  <si>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</si>
  <si>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</si>
  <si>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</si>
  <si>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</si>
  <si>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</si>
  <si>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</si>
  <si>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</si>
  <si>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</si>
  <si>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</si>
  <si>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</si>
  <si>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</si>
  <si>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</si>
  <si>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</si>
  <si>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</si>
  <si>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</si>
  <si>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</si>
  <si>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</si>
  <si>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</si>
  <si>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</si>
  <si>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</si>
  <si>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</si>
  <si>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</si>
  <si>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</si>
  <si>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</si>
  <si>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</si>
  <si>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</si>
  <si>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</si>
  <si>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</si>
  <si>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</si>
  <si>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</si>
  <si>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</si>
  <si>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</si>
  <si>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</si>
  <si>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</si>
  <si>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</si>
  <si>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</si>
  <si>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</si>
  <si>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</si>
  <si>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</si>
  <si>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</si>
  <si>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</si>
  <si>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</si>
  <si>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</si>
  <si>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</si>
  <si>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</si>
  <si>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</si>
  <si>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</si>
  <si>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</si>
  <si>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</si>
  <si>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</si>
  <si>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</si>
  <si>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</si>
  <si>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</si>
  <si>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</si>
  <si>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</si>
  <si>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</si>
  <si>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</si>
  <si>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</si>
  <si>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</si>
  <si>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</si>
  <si>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</si>
  <si>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</si>
  <si>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</si>
  <si>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</si>
  <si>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</si>
  <si>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</si>
  <si>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</si>
  <si>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</si>
  <si>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</si>
  <si>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</si>
  <si>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</si>
  <si>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</si>
  <si>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</si>
  <si>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</si>
  <si>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</si>
  <si>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</si>
  <si>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</si>
  <si>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</si>
  <si>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</si>
  <si>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</si>
  <si>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</si>
  <si>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</si>
  <si>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</si>
  <si>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</si>
  <si>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</si>
  <si>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</si>
  <si>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</si>
  <si>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</si>
  <si>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</si>
  <si>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</si>
  <si>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</si>
  <si>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</si>
  <si>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</si>
  <si>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</si>
  <si>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</si>
  <si>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</si>
  <si>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</si>
  <si>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</si>
  <si>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</si>
  <si>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</si>
  <si>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</si>
  <si>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</si>
  <si>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</si>
  <si>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</si>
  <si>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</si>
  <si>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</si>
  <si>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</si>
  <si>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</si>
  <si>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</si>
  <si>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</si>
  <si>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</si>
  <si>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</si>
  <si>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</si>
  <si>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</si>
  <si>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</si>
  <si>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</si>
  <si>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</si>
  <si>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</si>
  <si>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</si>
  <si>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</si>
  <si>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</si>
  <si>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</si>
  <si>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</si>
  <si>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</si>
  <si>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</si>
  <si>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</si>
  <si>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</si>
  <si>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</si>
  <si>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</si>
  <si>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</si>
  <si>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</si>
  <si>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</si>
  <si>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</si>
  <si>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</si>
  <si>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</si>
  <si>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</si>
  <si>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</si>
  <si>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</si>
  <si>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</si>
  <si>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</si>
  <si>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</si>
  <si>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</si>
  <si>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</si>
  <si>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</si>
  <si>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</si>
  <si>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</si>
  <si>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</si>
  <si>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</si>
  <si>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</si>
  <si>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</si>
  <si>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</si>
  <si>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</si>
  <si>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</si>
  <si>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</si>
  <si>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</si>
  <si>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</si>
  <si>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</si>
  <si>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</si>
  <si>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</si>
  <si>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</si>
  <si>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</si>
  <si>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</si>
  <si>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</si>
  <si>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</si>
  <si>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</si>
  <si>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</si>
  <si>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</si>
  <si>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</si>
  <si>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</si>
  <si>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</si>
  <si>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</si>
  <si>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</si>
  <si>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</si>
  <si>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</si>
  <si>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</si>
  <si>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</si>
  <si>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</si>
  <si>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</si>
  <si>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</si>
  <si>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</si>
  <si>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</si>
  <si>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</si>
  <si>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</si>
  <si>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</si>
  <si>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</si>
  <si>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</si>
  <si>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</si>
  <si>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</si>
  <si>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</si>
  <si>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</si>
  <si>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</si>
  <si>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</si>
  <si>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</si>
  <si>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</si>
  <si>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</si>
  <si>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</si>
  <si>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</si>
  <si>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</si>
  <si>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</si>
  <si>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</si>
  <si>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</si>
  <si>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</si>
  <si>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</si>
  <si>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</si>
  <si>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</si>
  <si>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</si>
  <si>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</si>
  <si>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</si>
  <si>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</si>
  <si>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</si>
  <si>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</si>
  <si>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</si>
  <si>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</si>
  <si>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</si>
  <si>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</si>
  <si>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</si>
  <si>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</si>
  <si>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</si>
  <si>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</si>
  <si>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</si>
  <si>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</si>
  <si>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</si>
  <si>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</si>
  <si>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</si>
  <si>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</si>
  <si>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</si>
  <si>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</si>
  <si>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</si>
  <si>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</si>
  <si>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</si>
  <si>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</si>
  <si>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</si>
  <si>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</si>
  <si>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</si>
  <si>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</si>
  <si>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</si>
  <si>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</si>
  <si>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</si>
  <si>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</si>
  <si>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</si>
  <si>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</si>
  <si>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</si>
  <si>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</si>
  <si>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</si>
  <si>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</si>
  <si>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</si>
  <si>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</si>
  <si>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</si>
  <si>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</si>
  <si>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</si>
  <si>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</si>
  <si>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</si>
  <si>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</si>
  <si>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</si>
  <si>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</si>
  <si>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</si>
  <si>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</si>
  <si>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</si>
  <si>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</si>
  <si>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</si>
  <si>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</si>
  <si>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</si>
  <si>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</si>
  <si>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</si>
  <si>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</si>
  <si>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</si>
  <si>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</si>
  <si>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</si>
  <si>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</si>
  <si>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</si>
  <si>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</si>
  <si>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</si>
  <si>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</si>
  <si>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</si>
  <si>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</si>
  <si>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</si>
  <si>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</si>
  <si>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</si>
  <si>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</si>
  <si>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</si>
  <si>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</si>
  <si>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</si>
  <si>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</si>
  <si>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</si>
  <si>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</si>
  <si>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</si>
  <si>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</si>
  <si>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</si>
  <si>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</si>
  <si>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</si>
  <si>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</si>
  <si>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</si>
  <si>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</si>
  <si>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</si>
  <si>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</si>
  <si>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</si>
  <si>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</si>
  <si>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</si>
  <si>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</si>
  <si>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</si>
  <si>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</si>
  <si>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</si>
  <si>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</si>
  <si>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</si>
  <si>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</si>
  <si>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</si>
  <si>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</si>
  <si>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</si>
  <si>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</si>
  <si>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</si>
  <si>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</si>
  <si>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</si>
  <si>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</si>
  <si>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</si>
  <si>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</si>
  <si>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</si>
  <si>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</si>
  <si>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</si>
  <si>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</si>
  <si>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</si>
  <si>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</si>
  <si>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</si>
  <si>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</si>
  <si>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</si>
  <si>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</si>
  <si>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</si>
  <si>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</si>
  <si>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</si>
  <si>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</si>
  <si>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</si>
  <si>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</si>
  <si>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</si>
  <si>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</si>
  <si>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</si>
  <si>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</si>
  <si>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</si>
  <si>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</si>
  <si>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</si>
  <si>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</si>
  <si>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</si>
  <si>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</si>
  <si>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</si>
  <si>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</si>
  <si>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</si>
  <si>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</si>
  <si>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</si>
  <si>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</si>
  <si>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</si>
  <si>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</si>
  <si>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</si>
  <si>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</si>
  <si>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</si>
  <si>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</si>
  <si>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</si>
  <si>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</si>
  <si>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</si>
  <si>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</si>
  <si>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</si>
  <si>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</si>
  <si>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</si>
  <si>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</si>
  <si>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</si>
  <si>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</si>
  <si>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</si>
  <si>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</si>
  <si>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</si>
  <si>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</si>
  <si>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</si>
  <si>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</si>
  <si>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</si>
  <si>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</si>
  <si>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</si>
  <si>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</si>
  <si>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</si>
  <si>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</si>
  <si>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</si>
  <si>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</si>
  <si>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</si>
  <si>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</si>
  <si>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</si>
  <si>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</si>
  <si>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</si>
  <si>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</si>
  <si>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</si>
  <si>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</si>
  <si>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</si>
  <si>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</si>
  <si>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</si>
  <si>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</si>
  <si>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</si>
  <si>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</si>
  <si>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</si>
  <si>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</si>
  <si>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</si>
  <si>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</si>
  <si>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</si>
  <si>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</si>
  <si>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</si>
  <si>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</si>
  <si>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</si>
  <si>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</si>
  <si>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</si>
  <si>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</si>
  <si>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</si>
  <si>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</si>
  <si>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</si>
  <si>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</si>
  <si>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</si>
  <si>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</si>
  <si>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</si>
  <si>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</si>
  <si>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</si>
  <si>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</si>
  <si>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</si>
  <si>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</si>
  <si>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</si>
  <si>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</si>
  <si>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</si>
  <si>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</si>
  <si>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</si>
  <si>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</si>
  <si>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</si>
  <si>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</si>
  <si>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</si>
  <si>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</si>
  <si>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</si>
  <si>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</si>
  <si>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</si>
  <si>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</si>
  <si>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</si>
  <si>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</si>
  <si>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</si>
  <si>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</si>
  <si>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</si>
  <si>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</si>
  <si>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</si>
  <si>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</si>
  <si>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</si>
  <si>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</si>
  <si>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</si>
  <si>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</si>
  <si>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</si>
  <si>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</si>
  <si>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</si>
  <si>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</si>
  <si>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</si>
  <si>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</si>
  <si>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</si>
  <si>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</si>
  <si>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</si>
  <si>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</si>
  <si>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</si>
  <si>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</si>
  <si>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</si>
  <si>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</si>
  <si>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</si>
  <si>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</si>
  <si>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</si>
  <si>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</si>
  <si>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</si>
  <si>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</si>
  <si>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</si>
  <si>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</si>
  <si>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</si>
  <si>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</si>
  <si>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</si>
  <si>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</si>
  <si>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</si>
  <si>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</si>
  <si>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</si>
  <si>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</si>
  <si>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</si>
  <si>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</si>
  <si>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</si>
  <si>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</si>
  <si>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</si>
  <si>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</si>
  <si>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</si>
  <si>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</si>
  <si>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</si>
  <si>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</si>
  <si>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</si>
  <si>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</si>
  <si>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</si>
  <si>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</si>
  <si>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</si>
  <si>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</si>
  <si>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</si>
  <si>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</si>
  <si>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</si>
  <si>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</si>
  <si>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</si>
  <si>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</si>
  <si>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</si>
  <si>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</si>
  <si>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</si>
  <si>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</si>
  <si>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</si>
  <si>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</si>
  <si>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</si>
  <si>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</si>
  <si>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</si>
  <si>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</si>
  <si>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</si>
  <si>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</si>
  <si>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</si>
  <si>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</si>
  <si>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</si>
  <si>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</si>
  <si>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</si>
  <si>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</si>
  <si>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</si>
  <si>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</si>
  <si>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</si>
  <si>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</si>
  <si>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</si>
  <si>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</si>
  <si>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</si>
  <si>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</si>
  <si>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</si>
  <si>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</si>
  <si>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</si>
  <si>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</si>
  <si>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</si>
  <si>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</si>
  <si>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</si>
  <si>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</si>
  <si>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</si>
  <si>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</si>
  <si>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</si>
  <si>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</si>
  <si>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</si>
  <si>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</si>
  <si>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</si>
  <si>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</si>
  <si>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</si>
  <si>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</si>
  <si>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</si>
  <si>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</si>
  <si>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</si>
  <si>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</si>
  <si>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</si>
  <si>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</si>
  <si>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</si>
  <si>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</si>
  <si>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</si>
  <si>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</si>
  <si>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</si>
  <si>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</si>
  <si>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</si>
  <si>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</si>
  <si>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</si>
  <si>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</si>
  <si>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</si>
  <si>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</si>
  <si>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</si>
  <si>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</si>
  <si>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</si>
  <si>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</si>
  <si>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</si>
  <si>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</si>
  <si>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</si>
  <si>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</si>
  <si>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</si>
  <si>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</si>
  <si>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</si>
  <si>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</si>
  <si>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</si>
  <si>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</si>
  <si>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</si>
  <si>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</si>
  <si>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</si>
  <si>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</si>
  <si>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</si>
  <si>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</si>
  <si>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</si>
  <si>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</si>
  <si>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</si>
  <si>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</si>
  <si>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</si>
  <si>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</si>
  <si>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</si>
  <si>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</si>
  <si>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</si>
  <si>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</si>
  <si>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</si>
  <si>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</si>
  <si>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</si>
  <si>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</si>
  <si>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</si>
  <si>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</si>
  <si>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</si>
  <si>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</si>
  <si>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</si>
  <si>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</si>
  <si>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</si>
  <si>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</si>
  <si>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</si>
  <si>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</si>
  <si>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</si>
  <si>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</si>
  <si>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</si>
  <si>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</si>
  <si>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</si>
  <si>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</si>
  <si>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</si>
  <si>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</si>
  <si>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</si>
  <si>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</si>
  <si>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</si>
  <si>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</si>
  <si>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</si>
  <si>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</si>
  <si>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</si>
  <si>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</si>
  <si>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</si>
  <si>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</si>
  <si>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</si>
  <si>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</si>
  <si>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</si>
  <si>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</si>
  <si>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</si>
  <si>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</si>
  <si>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</si>
  <si>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</si>
  <si>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</si>
  <si>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</si>
  <si>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</si>
  <si>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</si>
  <si>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</si>
  <si>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</si>
  <si>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</si>
  <si>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</si>
  <si>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</si>
  <si>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</si>
  <si>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</si>
  <si>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</si>
  <si>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</si>
  <si>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</si>
  <si>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</si>
  <si>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</si>
  <si>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</si>
  <si>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</si>
  <si>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</si>
  <si>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</si>
  <si>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</si>
  <si>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</si>
  <si>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</si>
  <si>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</si>
  <si>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</si>
  <si>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</si>
  <si>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</si>
  <si>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</si>
  <si>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</si>
  <si>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</si>
  <si>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</si>
  <si>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</si>
  <si>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</si>
  <si>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</si>
  <si>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</si>
  <si>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</si>
  <si>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</si>
  <si>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</si>
  <si>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</si>
  <si>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</si>
  <si>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</si>
  <si>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</si>
  <si>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</si>
  <si>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</si>
  <si>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</si>
  <si>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</si>
  <si>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</si>
  <si>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</si>
  <si>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</si>
  <si>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</si>
  <si>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</si>
  <si>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</si>
  <si>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</si>
  <si>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</si>
  <si>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</si>
  <si>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</si>
  <si>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</si>
  <si>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</si>
  <si>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</si>
  <si>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</si>
  <si>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</si>
  <si>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</si>
  <si>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</si>
  <si>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</si>
  <si>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</si>
  <si>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</si>
  <si>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</si>
  <si>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</si>
  <si>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</si>
  <si>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</si>
  <si>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</si>
  <si>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</si>
  <si>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</si>
  <si>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</si>
  <si>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</si>
  <si>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</si>
  <si>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</si>
  <si>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</si>
  <si>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</si>
  <si>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</si>
  <si>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</si>
  <si>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</si>
  <si>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</si>
  <si>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</si>
  <si>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</si>
  <si>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</si>
  <si>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</si>
  <si>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</si>
  <si>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</si>
  <si>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</si>
  <si>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</si>
  <si>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</si>
  <si>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</si>
  <si>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</si>
  <si>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</si>
  <si>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</si>
  <si>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</si>
  <si>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</si>
  <si>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</si>
  <si>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</si>
  <si>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</si>
  <si>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</si>
  <si>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</si>
  <si>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</si>
  <si>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</si>
  <si>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</si>
  <si>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</si>
  <si>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</si>
  <si>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</si>
  <si>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</si>
  <si>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</si>
  <si>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</si>
  <si>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</si>
  <si>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</si>
  <si>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</si>
  <si>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</si>
  <si>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</si>
  <si>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</si>
  <si>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</si>
  <si>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</si>
  <si>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</si>
  <si>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</si>
  <si>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</si>
  <si>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</si>
  <si>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</si>
  <si>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</si>
  <si>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</si>
  <si>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</si>
  <si>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</si>
  <si>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</si>
  <si>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</si>
  <si>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</si>
  <si>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</si>
  <si>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</si>
  <si>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</si>
  <si>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</si>
  <si>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</si>
  <si>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</si>
  <si>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</si>
  <si>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</si>
  <si>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</si>
  <si>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</si>
  <si>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</si>
  <si>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</si>
  <si>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</si>
  <si>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</si>
  <si>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</si>
  <si>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</si>
  <si>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</si>
  <si>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</si>
  <si>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</si>
  <si>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</si>
  <si>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</si>
  <si>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</si>
  <si>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</si>
  <si>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</si>
  <si>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</si>
  <si>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</si>
  <si>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</si>
  <si>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</si>
  <si>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</si>
  <si>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</si>
  <si>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</si>
  <si>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</si>
  <si>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</si>
  <si>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</si>
  <si>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</si>
  <si>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</si>
  <si>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</si>
  <si>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</si>
  <si>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</si>
  <si>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</si>
  <si>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</si>
  <si>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</si>
  <si>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</si>
  <si>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</si>
  <si>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</si>
  <si>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</si>
  <si>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</si>
  <si>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</si>
  <si>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</si>
  <si>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</si>
  <si>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</si>
  <si>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</si>
  <si>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</si>
  <si>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</si>
  <si>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</si>
  <si>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</si>
  <si>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</si>
  <si>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</si>
  <si>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</si>
  <si>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</si>
  <si>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</si>
  <si>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</si>
  <si>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</si>
  <si>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</si>
  <si>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</si>
  <si>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</si>
  <si>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</si>
  <si>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</si>
  <si>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</si>
  <si>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</si>
  <si>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</si>
  <si>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</si>
  <si>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</si>
  <si>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</si>
  <si>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</si>
  <si>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</si>
  <si>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</si>
  <si>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</si>
  <si>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</si>
  <si>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</si>
  <si>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</si>
  <si>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</si>
  <si>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</si>
  <si>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</si>
  <si>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</si>
  <si>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</si>
  <si>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</si>
  <si>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</si>
  <si>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</si>
  <si>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</si>
  <si>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</si>
  <si>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</si>
  <si>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</si>
  <si>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</si>
  <si>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</si>
  <si>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</si>
  <si>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</si>
  <si>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</si>
  <si>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</si>
  <si>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</si>
  <si>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</si>
  <si>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</si>
  <si>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</si>
  <si>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</si>
  <si>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</si>
  <si>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</si>
  <si>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</si>
  <si>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</si>
  <si>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</si>
  <si>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</si>
  <si>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</si>
  <si>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</si>
  <si>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</si>
  <si>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</si>
  <si>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</si>
  <si>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</si>
  <si>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</si>
  <si>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</si>
  <si>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</si>
  <si>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</si>
  <si>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</si>
  <si>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</si>
  <si>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</si>
  <si>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</si>
  <si>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</si>
  <si>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</si>
  <si>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</si>
  <si>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</si>
  <si>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</si>
  <si>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</si>
  <si>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</si>
  <si>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</si>
  <si>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</si>
  <si>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</si>
  <si>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</si>
  <si>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</si>
  <si>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</si>
  <si>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</si>
  <si>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</si>
  <si>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</si>
  <si>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</si>
  <si>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</si>
  <si>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</si>
  <si>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</si>
  <si>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</si>
  <si>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</si>
  <si>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</si>
  <si>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</si>
  <si>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</si>
  <si>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</si>
  <si>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</si>
  <si>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</si>
  <si>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</si>
  <si>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</si>
  <si>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</si>
  <si>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</si>
  <si>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</si>
  <si>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</si>
  <si>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</si>
  <si>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</si>
  <si>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</si>
  <si>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</si>
  <si>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</si>
  <si>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</si>
  <si>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</si>
  <si>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</si>
  <si>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</si>
  <si>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</si>
  <si>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</si>
  <si>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</si>
  <si>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</si>
  <si>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</si>
  <si>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</si>
  <si>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</si>
  <si>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</si>
  <si>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</si>
  <si>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</si>
  <si>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</si>
  <si>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</si>
  <si>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</si>
  <si>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</si>
  <si>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</si>
  <si>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</si>
  <si>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</si>
  <si>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</si>
  <si>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</si>
  <si>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</si>
  <si>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</si>
  <si>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</si>
  <si>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</si>
  <si>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</si>
  <si>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</si>
  <si>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</si>
  <si>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</si>
  <si>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</si>
  <si>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</si>
  <si>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</si>
  <si>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</si>
  <si>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</si>
  <si>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</si>
  <si>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</si>
  <si>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</si>
  <si>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</si>
  <si>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</si>
  <si>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</si>
  <si>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</si>
  <si>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</si>
  <si>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</si>
  <si>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</si>
  <si>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</si>
  <si>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</si>
  <si>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</si>
  <si>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</si>
  <si>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</si>
  <si>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</si>
  <si>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</si>
  <si>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</si>
  <si>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</si>
  <si>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</si>
  <si>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</si>
  <si>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</si>
  <si>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</si>
  <si>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</si>
  <si>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</si>
  <si>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</si>
  <si>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</si>
  <si>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</si>
  <si>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</si>
  <si>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</si>
  <si>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</si>
  <si>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</si>
  <si>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</si>
  <si>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</si>
  <si>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</si>
  <si>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</si>
  <si>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</si>
  <si>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</si>
  <si>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</si>
  <si>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</si>
  <si>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</si>
  <si>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</si>
  <si>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</si>
  <si>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</si>
  <si>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</si>
  <si>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</si>
  <si>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</si>
  <si>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</si>
  <si>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</si>
  <si>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</si>
  <si>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</si>
  <si>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</si>
  <si>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</si>
  <si>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</si>
  <si>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</si>
  <si>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</si>
  <si>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</si>
  <si>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</si>
  <si>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</si>
  <si>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</si>
  <si>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</si>
  <si>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</si>
  <si>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</si>
  <si>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</si>
  <si>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</si>
  <si>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</si>
  <si>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</si>
  <si>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</si>
  <si>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</si>
  <si>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</si>
  <si>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</si>
  <si>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</si>
  <si>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</si>
  <si>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</si>
  <si>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</si>
  <si>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</si>
  <si>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</si>
  <si>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</si>
  <si>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</si>
  <si>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</si>
  <si>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</si>
  <si>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</si>
  <si>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</si>
  <si>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</si>
  <si>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</si>
  <si>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</si>
  <si>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</si>
  <si>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</si>
  <si>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</si>
  <si>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</si>
  <si>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</si>
  <si>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</si>
  <si>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</si>
  <si>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</si>
  <si>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</si>
  <si>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</si>
  <si>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</si>
  <si>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</si>
  <si>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</si>
  <si>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</si>
  <si>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</si>
  <si>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</si>
  <si>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</si>
  <si>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</si>
  <si>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</si>
  <si>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</si>
  <si>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</si>
  <si>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</si>
  <si>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</si>
  <si>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</si>
  <si>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</si>
  <si>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</si>
  <si>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</si>
  <si>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</si>
  <si>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</si>
  <si>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</si>
  <si>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</si>
  <si>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</si>
  <si>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</si>
  <si>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</si>
  <si>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</si>
  <si>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</si>
  <si>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</si>
  <si>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</si>
  <si>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</si>
  <si>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</si>
  <si>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</si>
  <si>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</si>
  <si>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</si>
  <si>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</si>
  <si>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</si>
  <si>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</si>
  <si>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</si>
  <si>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</si>
  <si>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</si>
  <si>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</si>
  <si>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</si>
  <si>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</si>
  <si>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</si>
  <si>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</si>
  <si>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</si>
  <si>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</si>
  <si>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</si>
  <si>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</si>
  <si>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</si>
  <si>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</si>
  <si>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</si>
  <si>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</si>
  <si>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</si>
  <si>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</si>
  <si>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</si>
  <si>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</si>
  <si>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</si>
  <si>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</si>
  <si>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</si>
  <si>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</si>
  <si>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</si>
  <si>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</si>
  <si>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</si>
  <si>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</si>
  <si>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</si>
  <si>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</si>
  <si>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</si>
  <si>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</si>
  <si>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</si>
  <si>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</si>
  <si>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</si>
  <si>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</si>
  <si>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</si>
  <si>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</si>
  <si>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</si>
  <si>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</si>
  <si>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</si>
  <si>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</si>
  <si>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</si>
  <si>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</si>
  <si>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</si>
  <si>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</si>
  <si>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</si>
  <si>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</si>
  <si>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</si>
  <si>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</si>
  <si>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</si>
  <si>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</si>
  <si>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</si>
  <si>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</si>
  <si>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</si>
  <si>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</si>
  <si>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</si>
  <si>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</si>
  <si>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</si>
  <si>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</si>
  <si>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</si>
  <si>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</si>
  <si>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</si>
  <si>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</si>
  <si>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</si>
  <si>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</si>
  <si>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</si>
  <si>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</si>
  <si>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</si>
  <si>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</si>
  <si>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</si>
  <si>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</si>
  <si>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</si>
  <si>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</si>
  <si>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</si>
  <si>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</si>
  <si>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</si>
  <si>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</si>
  <si>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</si>
  <si>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</si>
  <si>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</si>
  <si>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</si>
  <si>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</si>
  <si>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</si>
  <si>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</si>
  <si>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</si>
  <si>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</si>
  <si>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</si>
  <si>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</si>
  <si>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</si>
  <si>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</si>
  <si>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</si>
  <si>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</si>
  <si>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</si>
  <si>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</si>
  <si>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</si>
  <si>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</si>
  <si>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</si>
  <si>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</si>
  <si>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</si>
  <si>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</si>
  <si>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</si>
  <si>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</si>
  <si>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</si>
  <si>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</si>
  <si>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</si>
  <si>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</si>
  <si>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</si>
  <si>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</si>
  <si>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</si>
  <si>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</si>
  <si>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</si>
  <si>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</si>
  <si>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</si>
  <si>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</si>
  <si>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</si>
  <si>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</si>
  <si>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</si>
  <si>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</si>
  <si>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</si>
  <si>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</si>
  <si>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</si>
  <si>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</si>
  <si>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</si>
  <si>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</si>
  <si>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</si>
  <si>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</si>
  <si>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</si>
  <si>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</si>
  <si>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</si>
  <si>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</si>
  <si>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</si>
  <si>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</si>
  <si>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</si>
  <si>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</si>
  <si>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</si>
  <si>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</si>
  <si>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</si>
  <si>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</si>
  <si>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</si>
  <si>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</si>
  <si>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</si>
  <si>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</si>
  <si>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</si>
  <si>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</si>
  <si>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</si>
  <si>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</si>
  <si>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</si>
  <si>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</si>
  <si>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</si>
  <si>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</si>
  <si>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</si>
  <si>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</si>
  <si>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</si>
  <si>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</si>
  <si>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</si>
  <si>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</si>
  <si>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</si>
  <si>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</si>
  <si>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</si>
  <si>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</si>
  <si>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</si>
  <si>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</si>
  <si>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</si>
  <si>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</si>
  <si>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</si>
  <si>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</si>
  <si>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</si>
  <si>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</si>
  <si>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</si>
  <si>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</si>
  <si>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</si>
  <si>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</si>
  <si>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</si>
  <si>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</si>
  <si>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</si>
  <si>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</si>
  <si>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</si>
  <si>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</si>
  <si>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</si>
  <si>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</si>
  <si>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</si>
  <si>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</si>
  <si>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</si>
  <si>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</si>
  <si>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</si>
  <si>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</si>
  <si>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</si>
  <si>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</si>
  <si>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</si>
  <si>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</si>
  <si>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</si>
  <si>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</si>
  <si>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</si>
  <si>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</si>
  <si>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</si>
  <si>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</si>
  <si>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</si>
  <si>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</si>
  <si>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</si>
  <si>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</si>
  <si>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</si>
  <si>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</si>
  <si>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</si>
  <si>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</si>
  <si>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</si>
  <si>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</si>
  <si>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</si>
  <si>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</si>
  <si>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</si>
  <si>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</si>
  <si>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</si>
  <si>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</si>
  <si>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</si>
  <si>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</si>
  <si>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</si>
  <si>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</si>
  <si>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</si>
  <si>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</si>
  <si>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</si>
  <si>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</si>
  <si>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</si>
  <si>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</si>
  <si>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</si>
  <si>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</si>
  <si>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</si>
  <si>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</si>
  <si>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</si>
  <si>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</si>
  <si>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</si>
  <si>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</si>
  <si>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</si>
  <si>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</si>
  <si>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</si>
  <si>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</si>
  <si>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</si>
  <si>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</si>
  <si>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</si>
  <si>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</si>
  <si>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</si>
  <si>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</si>
  <si>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</si>
  <si>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</si>
  <si>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</si>
  <si>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</si>
  <si>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</si>
  <si>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</si>
  <si>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</si>
  <si>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</si>
  <si>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</si>
  <si>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</si>
  <si>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</si>
  <si>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</si>
  <si>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</si>
  <si>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</si>
  <si>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</si>
  <si>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</si>
  <si>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</si>
  <si>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</si>
  <si>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</si>
  <si>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</si>
  <si>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</si>
  <si>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</si>
  <si>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</si>
  <si>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</si>
  <si>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</si>
  <si>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</si>
  <si>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</si>
  <si>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</si>
  <si>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</si>
  <si>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</si>
  <si>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</si>
  <si>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</si>
  <si>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</si>
  <si>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</si>
  <si>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</si>
  <si>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</si>
  <si>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</si>
  <si>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</si>
  <si>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</si>
  <si>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</si>
  <si>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</si>
  <si>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</si>
  <si>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</si>
  <si>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</si>
  <si>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</si>
  <si>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</si>
  <si>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</si>
  <si>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</si>
  <si>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</si>
  <si>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</si>
  <si>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</si>
  <si>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</si>
  <si>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</si>
  <si>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</si>
  <si>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</si>
  <si>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</si>
  <si>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</si>
  <si>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</si>
  <si>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</si>
  <si>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</si>
  <si>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</si>
  <si>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</si>
  <si>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</si>
  <si>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</si>
  <si>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</si>
  <si>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</si>
  <si>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</si>
  <si>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</si>
  <si>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</si>
  <si>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</si>
  <si>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</si>
  <si>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</si>
  <si>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</si>
  <si>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</si>
  <si>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</si>
  <si>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</si>
  <si>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</si>
  <si>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</si>
  <si>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</si>
  <si>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</si>
  <si>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</si>
  <si>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</si>
  <si>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</si>
  <si>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</si>
  <si>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</si>
  <si>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</si>
  <si>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</si>
  <si>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</si>
  <si>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</si>
  <si>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</si>
  <si>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</si>
  <si>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</si>
  <si>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</si>
  <si>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</si>
  <si>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</si>
  <si>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</si>
  <si>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</si>
  <si>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</si>
  <si>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</si>
  <si>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</si>
  <si>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</si>
  <si>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</si>
  <si>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</si>
  <si>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</si>
  <si>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</si>
  <si>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</si>
  <si>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</si>
  <si>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</si>
  <si>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</si>
  <si>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</si>
  <si>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</si>
  <si>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</si>
  <si>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</si>
  <si>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</si>
  <si>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</si>
  <si>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</si>
  <si>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</si>
  <si>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</si>
  <si>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</si>
  <si>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</si>
  <si>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</si>
  <si>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</si>
  <si>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</si>
  <si>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</si>
  <si>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</si>
  <si>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</si>
  <si>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</si>
  <si>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</si>
  <si>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</si>
  <si>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</si>
  <si>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</si>
  <si>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</si>
  <si>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</si>
  <si>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</si>
  <si>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</si>
  <si>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</si>
  <si>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</si>
  <si>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</si>
  <si>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</si>
  <si>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</si>
  <si>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</si>
  <si>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</si>
  <si>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</si>
  <si>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</si>
  <si>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</si>
  <si>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</si>
  <si>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</si>
  <si>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</si>
  <si>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</si>
  <si>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</si>
  <si>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</si>
  <si>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</si>
  <si>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</si>
  <si>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</si>
  <si>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</si>
  <si>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</si>
  <si>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</si>
  <si>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</si>
  <si>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</si>
  <si>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</si>
  <si>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</si>
  <si>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</si>
  <si>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</si>
  <si>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</si>
  <si>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</si>
  <si>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</si>
  <si>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</si>
  <si>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</si>
  <si>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</si>
  <si>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</si>
  <si>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</si>
  <si>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</si>
  <si>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</si>
  <si>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</si>
  <si>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</si>
  <si>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</si>
  <si>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</si>
  <si>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</si>
  <si>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</si>
  <si>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</si>
  <si>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</si>
  <si>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</si>
  <si>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</si>
  <si>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</si>
  <si>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</si>
  <si>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</si>
  <si>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</si>
  <si>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</si>
  <si>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</si>
  <si>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</si>
  <si>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</si>
  <si>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</si>
  <si>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</si>
  <si>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</si>
  <si>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</si>
  <si>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</si>
  <si>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</si>
  <si>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</si>
  <si>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</si>
  <si>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</si>
  <si>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</si>
  <si>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</si>
  <si>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</si>
  <si>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</si>
  <si>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</si>
  <si>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</si>
  <si>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</si>
  <si>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</si>
  <si>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</si>
  <si>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</si>
  <si>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</si>
  <si>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</si>
  <si>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</si>
  <si>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</si>
  <si>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</si>
  <si>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</si>
  <si>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</si>
  <si>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</si>
  <si>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</si>
  <si>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</si>
  <si>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</si>
  <si>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</si>
  <si>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</si>
  <si>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</si>
  <si>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</si>
  <si>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</si>
  <si>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</si>
  <si>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</si>
  <si>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</si>
  <si>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</si>
  <si>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</si>
  <si>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</si>
  <si>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</si>
  <si>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</si>
  <si>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</si>
  <si>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</si>
  <si>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</si>
  <si>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</si>
  <si>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</si>
  <si>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</si>
  <si>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</si>
  <si>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</si>
  <si>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</si>
  <si>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</si>
  <si>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</si>
  <si>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</si>
  <si>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</si>
  <si>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</si>
  <si>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</si>
  <si>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</si>
  <si>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</si>
  <si>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</si>
  <si>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</si>
  <si>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</si>
  <si>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</si>
  <si>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</si>
  <si>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</si>
  <si>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</si>
  <si>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</si>
  <si>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</si>
  <si>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</si>
  <si>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</si>
  <si>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</si>
  <si>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</si>
  <si>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</si>
  <si>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</si>
  <si>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</si>
  <si>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</si>
  <si>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</si>
  <si>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</si>
  <si>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</si>
  <si>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</si>
  <si>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</si>
  <si>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</si>
  <si>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</si>
  <si>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</si>
  <si>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</si>
  <si>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</si>
  <si>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</si>
  <si>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</si>
  <si>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</si>
  <si>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</si>
  <si>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</si>
  <si>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</si>
  <si>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</si>
  <si>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</si>
  <si>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</si>
  <si>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</si>
  <si>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</si>
  <si>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</si>
  <si>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</si>
  <si>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</si>
  <si>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</si>
  <si>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</si>
  <si>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</si>
  <si>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</si>
  <si>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</si>
  <si>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</si>
  <si>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</si>
  <si>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</si>
  <si>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</si>
  <si>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</si>
  <si>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</si>
  <si>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</si>
  <si>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</si>
  <si>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</si>
  <si>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</si>
  <si>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</si>
  <si>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</si>
  <si>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</si>
  <si>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</si>
  <si>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</si>
  <si>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</si>
  <si>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</si>
  <si>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</si>
  <si>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</si>
  <si>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</si>
  <si>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</si>
  <si>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</si>
  <si>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</si>
  <si>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</si>
  <si>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</si>
  <si>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</si>
  <si>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</si>
  <si>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</si>
  <si>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</si>
  <si>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</si>
  <si>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</si>
  <si>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</si>
  <si>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</si>
  <si>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</si>
  <si>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</si>
  <si>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</si>
  <si>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</si>
  <si>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</si>
  <si>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</si>
  <si>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</si>
  <si>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</si>
  <si>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</si>
  <si>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</si>
  <si>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</si>
  <si>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</si>
  <si>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</si>
  <si>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</si>
  <si>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</si>
  <si>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</si>
  <si>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</si>
  <si>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</si>
  <si>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</si>
  <si>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</si>
  <si>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</si>
  <si>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</si>
  <si>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</si>
  <si>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</si>
  <si>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</si>
  <si>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</si>
  <si>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</si>
  <si>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</si>
  <si>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</si>
  <si>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</si>
  <si>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</si>
  <si>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</si>
  <si>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</si>
  <si>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</si>
  <si>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</si>
  <si>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</si>
  <si>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</si>
  <si>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</si>
  <si>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</si>
  <si>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</si>
  <si>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</si>
  <si>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</si>
  <si>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</si>
  <si>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</si>
  <si>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</si>
  <si>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</si>
  <si>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</si>
  <si>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</si>
  <si>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</si>
  <si>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</si>
  <si>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</si>
  <si>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</si>
  <si>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</si>
  <si>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</si>
  <si>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</si>
  <si>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</si>
  <si>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</si>
  <si>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</si>
  <si>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</si>
  <si>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</si>
  <si>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</si>
  <si>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</si>
  <si>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</si>
  <si>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</si>
  <si>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</si>
  <si>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</si>
  <si>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</si>
  <si>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</si>
  <si>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</si>
  <si>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</si>
  <si>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</si>
  <si>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</si>
  <si>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</si>
  <si>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</si>
  <si>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</si>
  <si>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</si>
  <si>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</si>
  <si>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</si>
  <si>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</si>
  <si>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</si>
  <si>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</si>
  <si>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</si>
  <si>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</si>
  <si>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</si>
  <si>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</si>
  <si>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</si>
  <si>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</si>
  <si>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</si>
  <si>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</si>
  <si>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</si>
  <si>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</si>
  <si>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</si>
  <si>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</si>
  <si>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</si>
  <si>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</si>
  <si>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</si>
  <si>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</si>
  <si>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</si>
  <si>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</si>
  <si>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</si>
  <si>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</si>
  <si>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</si>
  <si>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</si>
  <si>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</si>
  <si>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</si>
  <si>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</si>
  <si>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</si>
  <si>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</si>
  <si>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</si>
  <si>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</si>
  <si>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</si>
  <si>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</si>
  <si>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</si>
  <si>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</si>
  <si>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</si>
  <si>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</si>
  <si>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</si>
  <si>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</si>
  <si>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</si>
  <si>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</si>
  <si>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</si>
  <si>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</si>
  <si>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</si>
  <si>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</si>
  <si>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</si>
  <si>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</si>
  <si>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</si>
  <si>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</si>
  <si>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</si>
  <si>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</si>
  <si>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</si>
  <si>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</si>
  <si>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</si>
  <si>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</si>
  <si>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</si>
  <si>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</si>
  <si>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</si>
  <si>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</si>
  <si>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</si>
  <si>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</si>
  <si>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</si>
  <si>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</si>
  <si>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</si>
  <si>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</si>
  <si>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</si>
  <si>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</si>
  <si>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</si>
  <si>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</si>
  <si>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</si>
  <si>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</si>
  <si>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</si>
  <si>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</si>
  <si>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</si>
  <si>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</si>
  <si>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</si>
  <si>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</si>
  <si>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</si>
  <si>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</si>
  <si>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</si>
  <si>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</si>
  <si>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</si>
  <si>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</si>
  <si>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</si>
  <si>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</si>
  <si>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</si>
  <si>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</si>
  <si>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</si>
  <si>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</si>
  <si>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</si>
  <si>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</si>
  <si>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</si>
  <si>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</si>
  <si>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</si>
  <si>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</si>
  <si>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</si>
  <si>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</si>
  <si>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</si>
  <si>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</si>
  <si>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</si>
  <si>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</si>
  <si>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</si>
  <si>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</si>
  <si>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</si>
  <si>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</si>
  <si>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</si>
  <si>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</si>
  <si>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</si>
  <si>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</si>
  <si>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</si>
  <si>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</si>
  <si>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</si>
  <si>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</si>
  <si>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</si>
  <si>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</si>
  <si>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</si>
  <si>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</si>
  <si>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</si>
  <si>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</si>
  <si>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</si>
  <si>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</si>
  <si>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</si>
  <si>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</si>
  <si>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</si>
  <si>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</si>
  <si>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</si>
  <si>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</si>
  <si>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</si>
  <si>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</si>
  <si>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</si>
  <si>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</si>
  <si>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</si>
  <si>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</si>
  <si>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</si>
  <si>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</si>
  <si>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</si>
  <si>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</si>
  <si>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</si>
  <si>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</si>
  <si>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</si>
  <si>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</si>
  <si>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</si>
  <si>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</si>
  <si>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</si>
  <si>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</si>
  <si>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</si>
  <si>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</si>
  <si>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</si>
  <si>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</si>
  <si>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</si>
  <si>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</si>
  <si>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</si>
  <si>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</si>
  <si>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</si>
  <si>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</si>
  <si>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</si>
  <si>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</si>
  <si>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</si>
  <si>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</si>
  <si>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</si>
  <si>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</si>
  <si>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</si>
  <si>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</si>
  <si>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</si>
  <si>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</si>
  <si>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</si>
  <si>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</si>
  <si>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</si>
  <si>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</si>
  <si>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</si>
  <si>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</si>
  <si>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</si>
  <si>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</si>
  <si>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</si>
  <si>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</si>
  <si>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</si>
  <si>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</si>
  <si>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</si>
  <si>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</si>
  <si>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</si>
  <si>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</si>
  <si>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</si>
  <si>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</si>
  <si>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</si>
  <si>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</si>
  <si>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</si>
  <si>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</si>
  <si>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</si>
  <si>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</si>
  <si>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</si>
  <si>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</si>
  <si>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</si>
  <si>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</si>
  <si>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</si>
  <si>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</si>
  <si>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</si>
  <si>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</si>
  <si>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</si>
  <si>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</si>
  <si>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</si>
  <si>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</si>
  <si>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</si>
  <si>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</si>
  <si>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</si>
  <si>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</si>
  <si>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</si>
  <si>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</si>
  <si>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</si>
  <si>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</si>
  <si>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</si>
  <si>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</si>
  <si>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</si>
  <si>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</si>
  <si>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</si>
  <si>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</si>
  <si>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</si>
  <si>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</si>
  <si>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</si>
  <si>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</si>
  <si>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</si>
  <si>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</si>
  <si>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</si>
  <si>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</si>
  <si>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</si>
  <si>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</si>
  <si>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</si>
  <si>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</si>
  <si>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</si>
  <si>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</si>
  <si>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</si>
  <si>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</si>
  <si>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</si>
  <si>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</si>
  <si>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</si>
  <si>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</si>
  <si>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</si>
  <si>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</si>
  <si>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</si>
  <si>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</si>
  <si>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</si>
  <si>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</si>
  <si>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</si>
  <si>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</si>
  <si>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</si>
  <si>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</si>
  <si>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</si>
  <si>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</si>
  <si>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</si>
  <si>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</si>
  <si>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</si>
  <si>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</si>
  <si>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</si>
  <si>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</si>
  <si>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</si>
  <si>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</si>
  <si>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</si>
  <si>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</si>
  <si>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</si>
  <si>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</si>
  <si>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</si>
  <si>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</si>
  <si>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</si>
  <si>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</si>
  <si>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</si>
  <si>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</si>
  <si>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</si>
  <si>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</si>
  <si>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</si>
  <si>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</si>
  <si>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</si>
  <si>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</si>
  <si>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</si>
  <si>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</si>
  <si>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</si>
  <si>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</si>
  <si>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</si>
  <si>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</si>
  <si>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</si>
  <si>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</si>
  <si>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</si>
  <si>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</si>
  <si>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</si>
  <si>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</si>
  <si>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</si>
  <si>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</si>
  <si>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</si>
  <si>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</si>
  <si>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</si>
  <si>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</si>
  <si>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</si>
  <si>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</si>
  <si>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</si>
  <si>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</si>
  <si>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</si>
  <si>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</si>
  <si>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</si>
  <si>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</si>
  <si>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</si>
  <si>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</si>
  <si>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</si>
  <si>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</si>
  <si>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</si>
  <si>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</si>
  <si>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</si>
  <si>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</si>
  <si>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</si>
  <si>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</si>
  <si>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</si>
  <si>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</si>
  <si>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</si>
  <si>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</si>
  <si>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</si>
  <si>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</si>
  <si>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</si>
  <si>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</si>
  <si>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</si>
  <si>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</si>
  <si>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</si>
  <si>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</si>
  <si>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</si>
  <si>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</si>
  <si>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</si>
  <si>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</si>
  <si>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</si>
  <si>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</si>
  <si>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</si>
  <si>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</si>
  <si>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</si>
  <si>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</si>
  <si>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</si>
  <si>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</si>
  <si>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</si>
  <si>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</si>
  <si>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</si>
  <si>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</si>
  <si>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</si>
  <si>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</si>
  <si>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</si>
  <si>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</si>
  <si>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</si>
  <si>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</si>
  <si>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</si>
  <si>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</si>
  <si>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</si>
  <si>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</si>
  <si>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</si>
  <si>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</si>
  <si>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</si>
  <si>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</si>
  <si>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</si>
  <si>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</si>
  <si>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</si>
  <si>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</si>
  <si>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</si>
  <si>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</si>
  <si>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</si>
  <si>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</si>
  <si>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</si>
  <si>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</si>
  <si>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</si>
  <si>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</si>
  <si>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</si>
  <si>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</si>
  <si>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</si>
  <si>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</si>
  <si>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</si>
  <si>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</si>
  <si>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</si>
  <si>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</si>
  <si>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</si>
  <si>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</si>
  <si>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</si>
  <si>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</si>
  <si>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</si>
  <si>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</si>
  <si>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</si>
  <si>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</si>
  <si>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</si>
  <si>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</si>
  <si>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</si>
  <si>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</si>
  <si>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</si>
  <si>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</si>
  <si>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</si>
  <si>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</si>
  <si>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</si>
  <si>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</si>
  <si>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</si>
  <si>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</si>
  <si>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</si>
  <si>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</si>
  <si>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</si>
  <si>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</si>
  <si>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</si>
  <si>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</si>
  <si>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</si>
  <si>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</si>
  <si>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</si>
  <si>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</si>
  <si>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</si>
  <si>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</si>
  <si>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</si>
  <si>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</si>
  <si>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</si>
  <si>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</si>
  <si>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</si>
  <si>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</si>
  <si>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</si>
  <si>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</si>
  <si>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</si>
  <si>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</si>
  <si>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</si>
  <si>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</si>
  <si>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</si>
  <si>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</si>
  <si>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</si>
  <si>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</si>
  <si>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</si>
  <si>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</si>
  <si>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</si>
  <si>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</si>
  <si>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</si>
  <si>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</si>
  <si>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</si>
  <si>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</si>
  <si>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</si>
  <si>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</si>
  <si>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</si>
  <si>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</si>
  <si>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</si>
  <si>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</si>
  <si>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</si>
  <si>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</si>
  <si>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</si>
  <si>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</si>
  <si>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</si>
  <si>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</si>
  <si>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</si>
  <si>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</si>
  <si>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</si>
  <si>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</si>
  <si>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</si>
  <si>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</si>
  <si>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</si>
  <si>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</si>
  <si>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</si>
  <si>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</si>
  <si>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</si>
  <si>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</si>
  <si>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</si>
  <si>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</si>
  <si>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</si>
  <si>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</si>
  <si>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</si>
  <si>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</si>
  <si>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</si>
  <si>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</si>
  <si>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</si>
  <si>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</si>
  <si>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</si>
  <si>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</si>
  <si>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</si>
  <si>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</si>
  <si>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</si>
  <si>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</si>
  <si>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</si>
  <si>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</si>
  <si>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</si>
  <si>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</si>
  <si>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</si>
  <si>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</si>
  <si>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</si>
  <si>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</si>
  <si>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</si>
  <si>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</si>
  <si>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</si>
  <si>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</si>
  <si>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</si>
  <si>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</si>
  <si>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</si>
  <si>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</si>
  <si>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</si>
  <si>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</si>
  <si>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</si>
  <si>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</si>
  <si>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</si>
  <si>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</si>
  <si>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</si>
  <si>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</si>
  <si>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</si>
  <si>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</si>
  <si>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</si>
  <si>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</si>
  <si>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</si>
  <si>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</si>
  <si>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</si>
  <si>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</si>
  <si>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</si>
  <si>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</si>
  <si>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</si>
  <si>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</si>
  <si>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</si>
  <si>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</si>
  <si>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</si>
  <si>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</si>
  <si>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</si>
  <si>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</si>
  <si>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</si>
  <si>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</si>
  <si>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</si>
  <si>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</si>
  <si>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</si>
  <si>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</si>
  <si>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</si>
  <si>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</si>
  <si>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</si>
  <si>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</si>
  <si>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</si>
  <si>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</si>
  <si>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</si>
  <si>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</si>
  <si>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</si>
  <si>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</si>
  <si>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</si>
  <si>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</si>
  <si>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</si>
  <si>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</si>
  <si>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</si>
  <si>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</si>
  <si>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</si>
  <si>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</si>
  <si>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</si>
  <si>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</si>
  <si>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</si>
  <si>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</si>
  <si>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</si>
  <si>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</si>
  <si>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</si>
  <si>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</si>
  <si>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</si>
  <si>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</si>
  <si>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</si>
  <si>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</si>
  <si>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</si>
  <si>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</si>
  <si>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</si>
  <si>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</si>
  <si>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</si>
  <si>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</si>
  <si>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</si>
  <si>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</si>
  <si>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</si>
  <si>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</si>
  <si>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</si>
  <si>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</si>
  <si>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</si>
  <si>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</si>
  <si>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</si>
  <si>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</si>
  <si>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</si>
  <si>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</si>
  <si>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</si>
  <si>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</si>
  <si>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</si>
  <si>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</si>
  <si>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</si>
  <si>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</si>
  <si>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</si>
  <si>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</si>
  <si>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</si>
  <si>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</si>
  <si>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</si>
  <si>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</si>
  <si>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</si>
  <si>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</si>
  <si>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</si>
  <si>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</si>
  <si>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</si>
  <si>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</si>
  <si>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</si>
  <si>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</si>
  <si>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</si>
  <si>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</si>
  <si>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</si>
  <si>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</si>
  <si>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</si>
  <si>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</si>
  <si>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</si>
  <si>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</si>
  <si>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</si>
  <si>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</si>
  <si>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</si>
  <si>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</si>
  <si>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</si>
  <si>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</si>
  <si>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</si>
  <si>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</si>
  <si>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</si>
  <si>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</si>
  <si>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</si>
  <si>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</si>
  <si>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</si>
  <si>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</si>
  <si>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</si>
  <si>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</si>
  <si>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</si>
  <si>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</si>
  <si>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</si>
  <si>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</si>
  <si>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</si>
  <si>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</si>
  <si>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</si>
  <si>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</si>
  <si>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</si>
  <si>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</si>
  <si>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</si>
  <si>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</si>
  <si>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</si>
  <si>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</si>
  <si>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</si>
  <si>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</si>
  <si>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</si>
  <si>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</si>
  <si>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</si>
  <si>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</si>
  <si>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</si>
  <si>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</si>
  <si>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</si>
  <si>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</si>
  <si>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</si>
  <si>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</si>
  <si>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</si>
  <si>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</si>
  <si>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</si>
  <si>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</si>
  <si>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</si>
  <si>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</si>
  <si>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</si>
  <si>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</si>
  <si>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</si>
  <si>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</si>
  <si>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</si>
  <si>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</si>
  <si>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</si>
  <si>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</si>
  <si>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</si>
  <si>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</si>
  <si>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</si>
  <si>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</si>
  <si>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</si>
  <si>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</si>
  <si>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</si>
  <si>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</si>
  <si>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</si>
  <si>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</si>
  <si>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</si>
  <si>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</si>
  <si>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</si>
  <si>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</si>
  <si>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</si>
  <si>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</si>
  <si>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</si>
  <si>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</si>
  <si>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</si>
  <si>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</si>
  <si>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</si>
  <si>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</si>
  <si>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</si>
  <si>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</si>
  <si>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</si>
  <si>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</si>
  <si>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</si>
  <si>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</si>
  <si>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</si>
  <si>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</si>
  <si>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</si>
  <si>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</si>
  <si>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</si>
  <si>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</si>
  <si>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</si>
  <si>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</si>
  <si>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</si>
  <si>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</si>
  <si>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</si>
  <si>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</si>
  <si>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</si>
  <si>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</si>
  <si>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</si>
  <si>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</si>
  <si>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</si>
  <si>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</si>
  <si>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</si>
  <si>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</si>
  <si>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</si>
  <si>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</si>
  <si>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</si>
  <si>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</si>
  <si>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</si>
  <si>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</si>
  <si>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</si>
  <si>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</si>
  <si>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</si>
  <si>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</si>
  <si>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</si>
  <si>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</si>
  <si>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</si>
  <si>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</si>
  <si>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</si>
  <si>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</si>
  <si>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</si>
  <si>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</si>
  <si>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</si>
  <si>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</si>
  <si>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</si>
  <si>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</si>
  <si>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</si>
  <si>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</si>
  <si>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</si>
  <si>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</si>
  <si>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</si>
  <si>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</si>
  <si>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</si>
  <si>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</si>
  <si>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</si>
  <si>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</si>
  <si>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</si>
  <si>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</si>
  <si>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</si>
  <si>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</si>
  <si>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</si>
  <si>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</si>
  <si>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</si>
  <si>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</si>
  <si>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</si>
  <si>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</si>
  <si>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</si>
  <si>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</si>
  <si>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</si>
  <si>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</si>
  <si>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</si>
  <si>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</si>
  <si>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</si>
  <si>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</si>
  <si>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</si>
  <si>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</si>
  <si>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</si>
  <si>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</si>
  <si>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</si>
  <si>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</si>
  <si>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</si>
  <si>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</si>
  <si>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</si>
  <si>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</si>
  <si>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</si>
  <si>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</si>
  <si>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</si>
  <si>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</si>
  <si>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</si>
  <si>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</si>
  <si>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</si>
  <si>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</si>
  <si>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</si>
  <si>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</si>
  <si>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</si>
  <si>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</si>
  <si>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</si>
  <si>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</si>
  <si>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</si>
  <si>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</si>
  <si>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</si>
  <si>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</si>
  <si>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</si>
  <si>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</si>
  <si>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</si>
  <si>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</si>
  <si>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</si>
  <si>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</si>
  <si>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</si>
  <si>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</si>
  <si>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</si>
  <si>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</si>
  <si>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</si>
  <si>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</si>
  <si>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</si>
  <si>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</si>
  <si>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</si>
  <si>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</si>
  <si>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</si>
  <si>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</si>
  <si>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</si>
  <si>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</si>
  <si>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</si>
  <si>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</si>
  <si>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</si>
  <si>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</si>
  <si>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</si>
  <si>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</si>
  <si>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</si>
  <si>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</si>
  <si>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</si>
  <si>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</si>
  <si>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</si>
  <si>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</si>
  <si>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</si>
  <si>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</si>
  <si>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</si>
  <si>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</si>
  <si>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</si>
  <si>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</si>
  <si>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</si>
  <si>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</si>
  <si>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</si>
  <si>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</si>
  <si>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</si>
  <si>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</si>
  <si>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</si>
  <si>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</si>
  <si>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</si>
  <si>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</si>
  <si>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</si>
  <si>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</si>
  <si>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</si>
  <si>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</si>
  <si>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</si>
  <si>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</si>
  <si>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</si>
  <si>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</si>
  <si>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</si>
  <si>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</si>
  <si>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</si>
  <si>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</si>
  <si>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</si>
  <si>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</si>
  <si>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</si>
  <si>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</si>
  <si>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</si>
  <si>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</si>
  <si>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</si>
  <si>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</si>
  <si>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</si>
  <si>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</si>
  <si>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</si>
  <si>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</si>
  <si>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</si>
  <si>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</si>
  <si>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</si>
  <si>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</si>
  <si>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</si>
  <si>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</si>
  <si>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</si>
  <si>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</si>
  <si>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</si>
  <si>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</si>
  <si>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</si>
  <si>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</si>
  <si>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</si>
  <si>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</si>
  <si>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</si>
  <si>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</si>
  <si>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</si>
  <si>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</si>
  <si>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</si>
  <si>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</si>
  <si>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</si>
  <si>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</si>
  <si>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</si>
  <si>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</si>
  <si>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</si>
  <si>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</si>
  <si>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</si>
  <si>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</si>
  <si>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</si>
  <si>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</si>
  <si>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</si>
  <si>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</si>
  <si>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</si>
  <si>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</si>
  <si>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</si>
  <si>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</si>
  <si>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</si>
  <si>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</si>
  <si>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</si>
  <si>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</si>
  <si>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</si>
  <si>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</si>
  <si>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</si>
  <si>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</si>
  <si>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</si>
  <si>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</si>
  <si>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</si>
  <si>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</si>
  <si>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</si>
  <si>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</si>
  <si>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</si>
  <si>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</si>
  <si>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</si>
  <si>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</si>
  <si>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</si>
  <si>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</si>
  <si>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</si>
  <si>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</si>
  <si>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</si>
  <si>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</si>
  <si>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</si>
  <si>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</si>
  <si>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</si>
  <si>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</si>
  <si>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</si>
  <si>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</si>
  <si>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</si>
  <si>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</si>
  <si>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</si>
  <si>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</si>
  <si>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</si>
  <si>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</si>
  <si>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</si>
  <si>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</si>
  <si>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</si>
  <si>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</si>
  <si>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</si>
  <si>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</si>
  <si>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</si>
  <si>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</si>
  <si>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</si>
  <si>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</si>
  <si>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</si>
  <si>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</si>
  <si>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</si>
  <si>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</si>
  <si>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</si>
  <si>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</si>
  <si>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</si>
  <si>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</si>
  <si>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</si>
  <si>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</si>
  <si>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</si>
  <si>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</si>
  <si>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</si>
  <si>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</si>
  <si>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</si>
  <si>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</si>
  <si>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</si>
  <si>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</si>
  <si>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</si>
  <si>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</si>
  <si>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</si>
  <si>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</si>
  <si>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</si>
  <si>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</si>
  <si>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</si>
  <si>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</si>
  <si>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</si>
  <si>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</si>
  <si>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</si>
  <si>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</si>
  <si>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</si>
  <si>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</si>
  <si>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</si>
  <si>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</si>
  <si>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</si>
  <si>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</si>
  <si>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</si>
  <si>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</si>
  <si>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</si>
  <si>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</si>
  <si>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</si>
  <si>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</si>
  <si>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</si>
  <si>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</si>
  <si>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</si>
  <si>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</si>
  <si>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</si>
  <si>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</si>
  <si>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</si>
  <si>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</si>
  <si>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</si>
  <si>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</si>
  <si>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</si>
  <si>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</si>
  <si>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</si>
  <si>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</si>
  <si>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</si>
  <si>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</si>
  <si>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</si>
  <si>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</si>
  <si>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</si>
  <si>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</si>
  <si>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</si>
  <si>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</si>
  <si>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</si>
  <si>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</si>
  <si>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</si>
  <si>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</si>
  <si>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</si>
  <si>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</si>
  <si>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</si>
  <si>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</si>
  <si>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</si>
  <si>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</si>
  <si>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</si>
  <si>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</si>
  <si>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</si>
  <si>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</si>
  <si>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</si>
  <si>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</si>
  <si>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</si>
  <si>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</si>
  <si>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</si>
  <si>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</si>
  <si>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</si>
  <si>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</si>
  <si>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</si>
  <si>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</si>
  <si>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</si>
  <si>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</si>
  <si>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</si>
  <si>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</si>
  <si>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</si>
  <si>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</si>
  <si>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</si>
  <si>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</si>
  <si>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</si>
  <si>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</si>
  <si>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</si>
  <si>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</si>
  <si>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</si>
  <si>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</si>
  <si>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</si>
  <si>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</si>
  <si>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</si>
  <si>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</si>
  <si>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</si>
  <si>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</si>
  <si>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</si>
  <si>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</si>
  <si>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</si>
  <si>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</si>
  <si>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</si>
  <si>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</si>
  <si>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</si>
  <si>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</si>
  <si>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</si>
  <si>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</si>
  <si>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</si>
  <si>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</si>
  <si>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</si>
  <si>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</si>
  <si>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</si>
  <si>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</si>
  <si>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</si>
  <si>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</si>
  <si>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</si>
  <si>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</si>
  <si>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</si>
  <si>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</si>
  <si>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</si>
  <si>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</si>
  <si>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</si>
  <si>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</si>
  <si>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</si>
  <si>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</si>
  <si>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</si>
  <si>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</si>
  <si>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</si>
  <si>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</si>
  <si>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</si>
  <si>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</si>
  <si>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</si>
  <si>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</si>
  <si>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</si>
  <si>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</si>
  <si>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</si>
  <si>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</si>
  <si>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</si>
  <si>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</si>
  <si>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</si>
  <si>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</si>
  <si>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</si>
  <si>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</si>
  <si>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</si>
  <si>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</si>
  <si>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</si>
  <si>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</si>
  <si>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</si>
  <si>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</si>
  <si>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</si>
  <si>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</si>
  <si>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</si>
  <si>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</si>
  <si>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</si>
  <si>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</si>
  <si>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</si>
  <si>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</si>
  <si>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</si>
  <si>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</si>
  <si>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</si>
  <si>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</si>
  <si>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</si>
  <si>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</si>
  <si>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</si>
  <si>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</si>
  <si>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</si>
  <si>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</si>
  <si>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</si>
  <si>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</si>
  <si>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</si>
  <si>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</si>
  <si>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</si>
  <si>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</si>
  <si>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</si>
  <si>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</si>
  <si>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</si>
  <si>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</si>
  <si>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</si>
  <si>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</si>
  <si>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</si>
  <si>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</si>
  <si>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</si>
  <si>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</si>
  <si>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</si>
  <si>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</si>
  <si>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</si>
  <si>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</si>
  <si>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</si>
  <si>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</si>
  <si>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</si>
  <si>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</si>
  <si>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</si>
  <si>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</si>
  <si>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</si>
  <si>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</si>
  <si>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</si>
  <si>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</si>
  <si>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</si>
  <si>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</si>
  <si>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</si>
  <si>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</si>
  <si>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</si>
  <si>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</si>
  <si>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</si>
  <si>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</si>
  <si>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</si>
  <si>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</si>
  <si>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</si>
  <si>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</si>
  <si>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</si>
  <si>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</si>
  <si>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</si>
  <si>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</si>
  <si>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</si>
  <si>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</si>
  <si>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</si>
  <si>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</si>
  <si>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</si>
  <si>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</si>
  <si>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</si>
  <si>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</si>
  <si>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</si>
  <si>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</si>
  <si>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</si>
  <si>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</si>
  <si>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</si>
  <si>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</si>
  <si>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</si>
  <si>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</si>
  <si>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</si>
  <si>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</si>
  <si>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</si>
  <si>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</si>
  <si>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</si>
  <si>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</si>
  <si>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</si>
  <si>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</si>
  <si>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</si>
  <si>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</si>
  <si>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</si>
  <si>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</si>
  <si>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</si>
  <si>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</si>
  <si>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</si>
  <si>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</si>
  <si>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</si>
  <si>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</si>
  <si>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</si>
  <si>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</si>
  <si>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</si>
  <si>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</si>
  <si>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</si>
  <si>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</si>
  <si>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</si>
  <si>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</si>
  <si>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</si>
  <si>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</si>
  <si>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</si>
  <si>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</si>
  <si>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</si>
  <si>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</si>
  <si>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</si>
  <si>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</si>
  <si>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</si>
  <si>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</si>
  <si>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</si>
  <si>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</si>
  <si>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</si>
  <si>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</si>
  <si>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</si>
  <si>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</si>
  <si>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</si>
  <si>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</si>
  <si>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</si>
  <si>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</si>
  <si>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</si>
  <si>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</si>
  <si>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</si>
  <si>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</si>
  <si>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</si>
  <si>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</si>
  <si>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</si>
  <si>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</si>
  <si>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</si>
  <si>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</si>
  <si>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</si>
  <si>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</si>
  <si>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</si>
  <si>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</si>
  <si>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</si>
  <si>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</si>
  <si>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</si>
  <si>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</si>
  <si>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</si>
  <si>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</si>
  <si>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</si>
  <si>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</si>
  <si>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</si>
  <si>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</si>
  <si>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</si>
  <si>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</si>
  <si>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</si>
  <si>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</si>
  <si>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</si>
  <si>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</si>
  <si>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</si>
  <si>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</si>
  <si>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</si>
  <si>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</si>
  <si>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</si>
  <si>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</si>
  <si>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</si>
  <si>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</si>
  <si>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</si>
  <si>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</si>
  <si>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</si>
  <si>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</si>
  <si>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</si>
  <si>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</si>
  <si>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</si>
  <si>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</si>
  <si>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</si>
  <si>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</si>
  <si>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</si>
  <si>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</si>
  <si>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</si>
  <si>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</si>
  <si>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</si>
  <si>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</si>
  <si>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</si>
  <si>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</si>
  <si>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</si>
  <si>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</si>
  <si>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</si>
  <si>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</si>
  <si>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</si>
  <si>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</si>
  <si>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</si>
  <si>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</si>
  <si>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</si>
  <si>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</si>
  <si>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</si>
  <si>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</si>
  <si>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</si>
  <si>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</si>
  <si>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</si>
  <si>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</si>
  <si>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</si>
  <si>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</si>
  <si>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</si>
  <si>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</si>
  <si>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</si>
  <si>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</si>
  <si>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</si>
  <si>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</si>
  <si>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</si>
  <si>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</si>
  <si>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</si>
  <si>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</si>
  <si>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</si>
  <si>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</si>
  <si>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</si>
  <si>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</si>
  <si>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</si>
  <si>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</si>
  <si>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</si>
  <si>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</si>
  <si>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</si>
  <si>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</si>
  <si>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</si>
  <si>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</si>
  <si>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</si>
  <si>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</si>
  <si>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</si>
  <si>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</si>
  <si>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</si>
  <si>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</si>
  <si>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</si>
  <si>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</si>
  <si>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</si>
  <si>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</si>
  <si>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</si>
  <si>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</si>
  <si>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</si>
  <si>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</si>
  <si>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</si>
  <si>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</si>
  <si>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</si>
  <si>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</si>
  <si>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</si>
  <si>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</si>
  <si>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</si>
  <si>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</si>
  <si>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</si>
  <si>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</si>
  <si>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</si>
  <si>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</si>
  <si>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</si>
  <si>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</si>
  <si>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</si>
  <si>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</si>
  <si>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</si>
  <si>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</si>
  <si>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</si>
  <si>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</si>
  <si>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</si>
  <si>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</si>
  <si>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</si>
  <si>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</si>
  <si>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</si>
  <si>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</si>
  <si>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</si>
  <si>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</si>
  <si>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</si>
  <si>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</si>
  <si>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</si>
  <si>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</si>
  <si>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</si>
  <si>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</si>
  <si>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</si>
  <si>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</si>
  <si>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</si>
  <si>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</si>
  <si>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</si>
  <si>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</si>
  <si>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</si>
  <si>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</si>
  <si>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</si>
  <si>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</si>
  <si>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</si>
  <si>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</si>
  <si>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</si>
  <si>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</si>
  <si>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</si>
  <si>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</si>
  <si>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</si>
  <si>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</si>
  <si>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</si>
  <si>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</si>
  <si>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</si>
  <si>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</si>
  <si>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</si>
  <si>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</si>
  <si>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</si>
  <si>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</si>
  <si>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</si>
  <si>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</si>
  <si>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</si>
  <si>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</si>
  <si>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</si>
  <si>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</si>
  <si>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</si>
  <si>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</si>
  <si>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</si>
  <si>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</si>
  <si>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</si>
  <si>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</si>
  <si>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</si>
  <si>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</si>
  <si>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</si>
  <si>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</si>
  <si>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</si>
  <si>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</si>
  <si>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</si>
  <si>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</si>
  <si>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</si>
  <si>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</si>
  <si>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</si>
  <si>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</si>
  <si>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</si>
  <si>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</si>
  <si>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</si>
  <si>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</si>
  <si>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</si>
  <si>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</si>
  <si>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</si>
  <si>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</si>
  <si>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</si>
  <si>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</si>
  <si>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</si>
  <si>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</si>
  <si>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</si>
  <si>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</si>
  <si>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</si>
  <si>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</si>
  <si>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</si>
  <si>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</si>
  <si>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</si>
  <si>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</si>
  <si>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</si>
  <si>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</si>
  <si>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</si>
  <si>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</si>
  <si>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</si>
  <si>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</si>
  <si>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</si>
  <si>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</si>
  <si>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</si>
  <si>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</si>
  <si>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</si>
  <si>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</si>
  <si>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</si>
  <si>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</si>
  <si>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</si>
  <si>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</si>
  <si>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</si>
  <si>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</si>
  <si>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</si>
  <si>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</si>
  <si>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</si>
  <si>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</si>
  <si>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</si>
  <si>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</si>
  <si>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</si>
  <si>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</si>
  <si>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</si>
  <si>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</si>
  <si>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</si>
  <si>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</si>
  <si>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</si>
  <si>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</si>
  <si>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</si>
  <si>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</si>
  <si>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</si>
  <si>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</si>
  <si>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</si>
  <si>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</si>
  <si>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</si>
  <si>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</si>
  <si>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</si>
  <si>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</si>
  <si>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</si>
  <si>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</si>
  <si>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</si>
  <si>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</si>
  <si>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</si>
  <si>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</si>
  <si>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</si>
  <si>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</si>
  <si>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</si>
  <si>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</si>
  <si>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</si>
  <si>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</si>
  <si>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</si>
  <si>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</si>
  <si>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</si>
  <si>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</si>
  <si>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</si>
  <si>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</si>
  <si>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</si>
  <si>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</si>
  <si>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</si>
  <si>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</si>
  <si>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</si>
  <si>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</si>
  <si>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</si>
  <si>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</si>
  <si>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</si>
  <si>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</si>
  <si>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</si>
  <si>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</si>
  <si>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</si>
  <si>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</si>
  <si>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</si>
  <si>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</si>
  <si>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</si>
  <si>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</si>
  <si>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</si>
  <si>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</si>
  <si>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</si>
  <si>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</si>
  <si>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</si>
  <si>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</si>
  <si>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</si>
  <si>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</si>
  <si>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</si>
  <si>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</si>
  <si>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</si>
  <si>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</si>
  <si>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</si>
  <si>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</si>
  <si>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</si>
  <si>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</si>
  <si>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</si>
  <si>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</si>
  <si>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</si>
  <si>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</si>
  <si>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</si>
  <si>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</si>
  <si>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</si>
  <si>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</si>
  <si>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</si>
  <si>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</si>
  <si>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</si>
  <si>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</si>
  <si>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</si>
  <si>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</si>
  <si>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</si>
  <si>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</si>
  <si>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</si>
  <si>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</si>
  <si>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</si>
  <si>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</si>
  <si>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</si>
  <si>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</si>
  <si>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</si>
  <si>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</si>
  <si>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</si>
  <si>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</si>
  <si>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</si>
  <si>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</si>
  <si>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</si>
  <si>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</si>
  <si>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</si>
  <si>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</si>
  <si>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</si>
  <si>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</si>
  <si>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</si>
  <si>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</si>
  <si>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</si>
  <si>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</si>
  <si>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</si>
  <si>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</si>
  <si>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</si>
  <si>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</si>
  <si>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</si>
  <si>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</si>
  <si>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</si>
  <si>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</si>
  <si>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</si>
  <si>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</si>
  <si>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</si>
  <si>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</si>
  <si>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</si>
  <si>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</si>
  <si>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</si>
  <si>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</si>
  <si>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</si>
  <si>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</si>
  <si>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</si>
  <si>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</si>
  <si>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</si>
  <si>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</si>
  <si>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</si>
  <si>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</si>
  <si>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</si>
  <si>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</si>
  <si>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</si>
  <si>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</si>
  <si>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</si>
  <si>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</si>
  <si>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</si>
  <si>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</si>
  <si>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</si>
  <si>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</si>
  <si>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</si>
  <si>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</si>
  <si>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</si>
  <si>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</si>
  <si>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</si>
  <si>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</si>
  <si>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</si>
  <si>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</si>
  <si>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</si>
  <si>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</si>
  <si>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</si>
  <si>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</si>
  <si>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</si>
  <si>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</si>
  <si>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</si>
  <si>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</si>
  <si>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</si>
  <si>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</si>
  <si>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</si>
  <si>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</si>
  <si>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</si>
  <si>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</si>
  <si>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</si>
  <si>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</si>
  <si>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</si>
  <si>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</si>
  <si>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</si>
  <si>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</si>
  <si>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</si>
  <si>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</si>
  <si>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</si>
  <si>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</si>
  <si>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</si>
  <si>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</si>
  <si>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</si>
  <si>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</si>
  <si>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</si>
  <si>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</si>
  <si>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</si>
  <si>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</si>
  <si>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</si>
  <si>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</si>
  <si>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</si>
  <si>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</si>
  <si>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</si>
  <si>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</si>
  <si>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</si>
  <si>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</si>
  <si>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</si>
  <si>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</si>
  <si>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</si>
  <si>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</si>
  <si>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</si>
  <si>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</si>
  <si>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</si>
  <si>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</si>
  <si>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</si>
  <si>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</si>
  <si>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</si>
  <si>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</si>
  <si>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</si>
  <si>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</si>
  <si>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</si>
  <si>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</si>
  <si>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</si>
  <si>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</si>
  <si>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</si>
  <si>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</si>
  <si>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</si>
  <si>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</si>
  <si>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</si>
  <si>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</si>
  <si>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</si>
  <si>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</si>
  <si>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</si>
  <si>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</si>
  <si>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</si>
  <si>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</si>
  <si>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</si>
  <si>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</si>
  <si>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</si>
  <si>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</si>
  <si>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</si>
  <si>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</si>
  <si>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</si>
  <si>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</si>
  <si>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</si>
  <si>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</si>
  <si>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</si>
  <si>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</si>
  <si>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</si>
  <si>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</si>
  <si>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</si>
  <si>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</si>
  <si>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</si>
  <si>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</si>
  <si>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</si>
  <si>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</si>
  <si>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</si>
  <si>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</si>
  <si>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</si>
  <si>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</si>
  <si>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</si>
  <si>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</si>
  <si>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</si>
  <si>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</si>
  <si>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</si>
  <si>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</si>
  <si>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</si>
  <si>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</si>
  <si>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</si>
  <si>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</si>
  <si>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</si>
  <si>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</si>
  <si>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</si>
  <si>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</si>
  <si>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</si>
  <si>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</si>
  <si>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</si>
  <si>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</si>
  <si>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</si>
  <si>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</si>
  <si>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</si>
  <si>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</si>
  <si>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</si>
  <si>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</si>
  <si>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</si>
  <si>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</si>
  <si>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</si>
  <si>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</si>
  <si>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</si>
  <si>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</si>
  <si>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</si>
  <si>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</si>
  <si>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</si>
  <si>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</si>
  <si>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</si>
  <si>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</si>
  <si>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</si>
  <si>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</si>
  <si>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</si>
  <si>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</si>
  <si>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</si>
  <si>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</si>
  <si>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</si>
  <si>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</si>
  <si>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</si>
  <si>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</si>
  <si>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</si>
  <si>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</si>
  <si>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</si>
  <si>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</si>
  <si>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</si>
  <si>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</si>
  <si>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</si>
  <si>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</si>
  <si>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</si>
  <si>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</si>
  <si>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</si>
  <si>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</si>
  <si>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</si>
  <si>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</si>
  <si>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</si>
  <si>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</si>
  <si>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</si>
  <si>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</si>
  <si>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</si>
  <si>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</si>
  <si>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</si>
  <si>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</si>
  <si>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</si>
  <si>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</si>
  <si>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</si>
  <si>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</si>
  <si>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</si>
  <si>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</si>
  <si>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</si>
  <si>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</si>
  <si>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</si>
  <si>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</si>
  <si>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</si>
  <si>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</si>
  <si>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</si>
  <si>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</si>
  <si>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</si>
  <si>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</si>
  <si>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</si>
  <si>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</si>
  <si>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</si>
  <si>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</si>
  <si>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</si>
  <si>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</si>
  <si>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</si>
  <si>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</si>
  <si>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</si>
  <si>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</si>
  <si>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</si>
  <si>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</si>
  <si>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</si>
  <si>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</si>
  <si>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</si>
  <si>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</si>
  <si>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</si>
  <si>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</si>
  <si>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</si>
  <si>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</si>
  <si>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</si>
  <si>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</si>
  <si>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</si>
  <si>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</si>
  <si>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</si>
  <si>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</si>
  <si>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</si>
  <si>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</si>
  <si>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</si>
  <si>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</si>
  <si>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</si>
  <si>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</si>
  <si>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</si>
  <si>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</si>
  <si>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</si>
  <si>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</si>
  <si>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</si>
  <si>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</si>
  <si>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</si>
  <si>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</si>
  <si>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</si>
  <si>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</si>
  <si>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</si>
  <si>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</si>
  <si>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</si>
  <si>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</si>
  <si>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</si>
  <si>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</si>
  <si>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</si>
  <si>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</si>
  <si>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</si>
  <si>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</si>
  <si>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</si>
  <si>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</si>
  <si>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</si>
  <si>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</si>
  <si>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</si>
  <si>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</si>
  <si>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</si>
  <si>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</si>
  <si>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</si>
  <si>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</si>
  <si>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</si>
  <si>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</si>
  <si>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</si>
  <si>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</si>
  <si>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</si>
  <si>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</si>
  <si>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</si>
  <si>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</si>
  <si>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</si>
  <si>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</si>
  <si>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</si>
  <si>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</si>
  <si>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</si>
  <si>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</si>
  <si>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</si>
  <si>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</si>
  <si>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</si>
  <si>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</si>
  <si>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</si>
  <si>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</si>
  <si>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</si>
  <si>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</si>
  <si>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</si>
  <si>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</si>
  <si>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</si>
  <si>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</si>
  <si>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</si>
  <si>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</si>
  <si>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</si>
  <si>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</si>
  <si>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</si>
  <si>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</si>
  <si>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</si>
  <si>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</si>
  <si>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</si>
  <si>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</si>
  <si>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</si>
  <si>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</si>
  <si>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</si>
  <si>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</si>
  <si>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</si>
  <si>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</si>
  <si>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</si>
  <si>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</si>
  <si>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</si>
  <si>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</si>
  <si>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</si>
  <si>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</si>
  <si>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</si>
  <si>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</si>
  <si>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</si>
  <si>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</si>
  <si>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</si>
  <si>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</si>
  <si>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</si>
  <si>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</si>
  <si>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</si>
  <si>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</si>
  <si>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</si>
  <si>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</si>
  <si>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</si>
  <si>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</si>
  <si>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</si>
  <si>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</si>
  <si>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</si>
  <si>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</si>
  <si>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</si>
  <si>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</si>
  <si>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</si>
  <si>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</si>
  <si>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</si>
  <si>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</si>
  <si>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</si>
  <si>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</si>
  <si>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</si>
  <si>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</si>
  <si>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</si>
  <si>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</si>
  <si>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</si>
  <si>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</si>
  <si>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</si>
  <si>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</si>
  <si>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</si>
  <si>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</si>
  <si>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</si>
  <si>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</si>
  <si>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</si>
  <si>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</si>
  <si>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</si>
  <si>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</si>
  <si>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</si>
  <si>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</si>
  <si>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</si>
  <si>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</si>
  <si>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</si>
  <si>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</si>
  <si>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</si>
  <si>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</si>
  <si>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</si>
  <si>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</si>
  <si>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</si>
  <si>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</si>
  <si>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</si>
  <si>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</si>
  <si>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</si>
  <si>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</si>
  <si>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</si>
  <si>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</si>
  <si>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</si>
  <si>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</si>
  <si>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</si>
  <si>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</si>
  <si>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</si>
  <si>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</si>
  <si>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</si>
  <si>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</si>
  <si>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</si>
  <si>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</si>
  <si>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</si>
  <si>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</si>
  <si>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</si>
  <si>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</si>
  <si>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</si>
  <si>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</si>
  <si>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</si>
  <si>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</si>
  <si>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</si>
  <si>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</si>
  <si>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</si>
  <si>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</si>
  <si>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</si>
  <si>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</si>
  <si>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</si>
  <si>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</si>
  <si>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</si>
  <si>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</si>
  <si>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</si>
  <si>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</si>
  <si>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</si>
  <si>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</si>
  <si>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</si>
  <si>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</si>
  <si>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</si>
  <si>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</si>
  <si>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</si>
  <si>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</si>
  <si>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</si>
  <si>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</si>
  <si>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</si>
  <si>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</si>
  <si>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</si>
  <si>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</si>
  <si>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</si>
  <si>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</si>
  <si>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</si>
  <si>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</si>
  <si>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</si>
  <si>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</si>
  <si>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</si>
  <si>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</si>
  <si>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</si>
  <si>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</si>
  <si>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</si>
  <si>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</si>
  <si>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</si>
  <si>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</si>
  <si>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</si>
  <si>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</si>
  <si>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</si>
  <si>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</si>
  <si>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</si>
  <si>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</si>
  <si>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</si>
  <si>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</si>
  <si>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</si>
  <si>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</si>
  <si>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</si>
  <si>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</si>
  <si>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</si>
  <si>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</si>
  <si>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</si>
  <si>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</si>
  <si>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</si>
  <si>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</si>
  <si>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</si>
  <si>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</si>
  <si>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</si>
  <si>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</si>
  <si>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</si>
  <si>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</si>
  <si>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</si>
  <si>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</si>
  <si>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</si>
  <si>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</si>
  <si>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</si>
  <si>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</si>
  <si>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</si>
  <si>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</si>
  <si>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</si>
  <si>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</si>
  <si>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</si>
  <si>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</si>
  <si>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</si>
  <si>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</si>
  <si>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</si>
  <si>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</si>
  <si>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</si>
  <si>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</si>
  <si>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</si>
  <si>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</si>
  <si>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</si>
  <si>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</si>
  <si>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</si>
  <si>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</si>
  <si>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</si>
  <si>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</si>
  <si>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</si>
  <si>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</si>
  <si>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</si>
  <si>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</si>
  <si>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</si>
  <si>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</si>
  <si>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</si>
  <si>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</si>
  <si>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</si>
  <si>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</si>
  <si>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</si>
  <si>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</si>
  <si>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</si>
  <si>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</si>
  <si>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</si>
  <si>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</si>
  <si>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</si>
  <si>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</si>
  <si>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</si>
  <si>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</si>
  <si>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</si>
  <si>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</si>
  <si>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</si>
  <si>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</si>
  <si>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</si>
  <si>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</si>
  <si>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</si>
  <si>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</si>
  <si>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</si>
  <si>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</si>
  <si>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</si>
  <si>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</si>
  <si>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</si>
  <si>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</si>
  <si>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</si>
  <si>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</si>
  <si>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</si>
  <si>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</si>
  <si>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</si>
  <si>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</si>
  <si>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</si>
  <si>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</si>
  <si>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</si>
  <si>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</si>
  <si>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</si>
  <si>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</si>
  <si>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</si>
  <si>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</si>
  <si>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</si>
  <si>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</si>
  <si>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</si>
  <si>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</si>
  <si>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</si>
  <si>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</si>
  <si>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</si>
  <si>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</si>
  <si>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</si>
  <si>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</si>
  <si>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</si>
  <si>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</si>
  <si>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</si>
  <si>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</si>
  <si>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</si>
  <si>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</si>
  <si>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</si>
  <si>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</si>
  <si>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</si>
  <si>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</si>
  <si>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</si>
  <si>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</si>
  <si>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</si>
  <si>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</si>
  <si>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</si>
  <si>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</si>
  <si>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</si>
  <si>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</si>
  <si>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</si>
  <si>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</si>
  <si>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</si>
  <si>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</si>
  <si>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</si>
  <si>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</si>
  <si>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</si>
  <si>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</si>
  <si>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</si>
  <si>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</si>
  <si>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</si>
  <si>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</si>
  <si>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</si>
  <si>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</si>
  <si>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</si>
  <si>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</si>
  <si>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</si>
  <si>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</si>
  <si>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</si>
  <si>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</si>
  <si>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</si>
  <si>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</si>
  <si>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</si>
  <si>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</si>
  <si>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</si>
  <si>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</si>
  <si>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</si>
  <si>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</si>
  <si>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</si>
  <si>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</si>
  <si>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</si>
  <si>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</si>
  <si>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</si>
  <si>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</si>
  <si>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</si>
  <si>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</si>
  <si>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</si>
  <si>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</si>
  <si>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</si>
  <si>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</si>
  <si>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</si>
  <si>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</si>
  <si>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</si>
  <si>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</si>
  <si>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</si>
  <si>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</si>
  <si>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</si>
  <si>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</si>
  <si>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</si>
  <si>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</si>
  <si>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</si>
  <si>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</si>
  <si>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</si>
  <si>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</si>
  <si>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</si>
  <si>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</si>
  <si>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</si>
  <si>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</si>
  <si>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</si>
  <si>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</si>
  <si>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</si>
  <si>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</si>
  <si>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</si>
  <si>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</si>
  <si>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</si>
  <si>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</si>
  <si>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</si>
  <si>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</si>
  <si>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</si>
  <si>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</si>
  <si>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</si>
  <si>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</si>
  <si>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</si>
  <si>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</si>
  <si>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</si>
  <si>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</si>
  <si>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</si>
  <si>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</si>
  <si>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</si>
  <si>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</si>
  <si>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</si>
  <si>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</si>
  <si>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</si>
  <si>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</si>
  <si>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</si>
  <si>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</si>
  <si>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</si>
  <si>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</si>
  <si>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</si>
  <si>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</si>
  <si>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</si>
  <si>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</si>
  <si>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</si>
  <si>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</si>
  <si>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</si>
  <si>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</si>
  <si>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</si>
  <si>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</si>
  <si>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</si>
  <si>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</si>
  <si>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</si>
  <si>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</si>
  <si>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</si>
  <si>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</si>
  <si>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</si>
  <si>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</si>
  <si>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</si>
  <si>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</si>
  <si>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</si>
  <si>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</si>
  <si>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</si>
  <si>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</si>
  <si>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</si>
  <si>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</si>
  <si>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</si>
  <si>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</si>
  <si>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</si>
  <si>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</si>
  <si>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</si>
  <si>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</si>
  <si>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</si>
  <si>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</si>
  <si>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</si>
  <si>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</si>
  <si>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</si>
  <si>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</si>
  <si>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</si>
  <si>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</si>
  <si>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</si>
  <si>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</si>
  <si>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</si>
  <si>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</si>
  <si>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</si>
  <si>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</si>
  <si>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</si>
  <si>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</si>
  <si>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</si>
  <si>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</si>
  <si>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</si>
  <si>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</si>
  <si>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</si>
  <si>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</si>
  <si>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</si>
  <si>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</si>
  <si>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</si>
  <si>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</si>
  <si>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</si>
  <si>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</si>
  <si>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</si>
  <si>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</si>
  <si>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</si>
  <si>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</si>
  <si>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</si>
  <si>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</si>
  <si>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</si>
  <si>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</si>
  <si>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</si>
  <si>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</si>
  <si>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</si>
  <si>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</si>
  <si>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</si>
  <si>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</si>
  <si>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</si>
  <si>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</si>
  <si>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</si>
  <si>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</si>
  <si>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</si>
  <si>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</si>
  <si>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</si>
  <si>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</si>
  <si>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</si>
  <si>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</si>
  <si>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</si>
  <si>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</si>
  <si>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</si>
  <si>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</si>
  <si>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</si>
  <si>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</si>
  <si>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</si>
  <si>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</si>
  <si>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</si>
  <si>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</si>
  <si>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</si>
  <si>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</si>
  <si>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</si>
  <si>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</si>
  <si>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</si>
  <si>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</si>
  <si>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</si>
  <si>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</si>
  <si>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</si>
  <si>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</si>
  <si>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</si>
  <si>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</si>
  <si>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</si>
  <si>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</si>
  <si>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</si>
  <si>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</si>
  <si>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</si>
  <si>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</si>
  <si>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</si>
  <si>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</si>
  <si>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</si>
  <si>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</si>
  <si>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</si>
  <si>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</si>
  <si>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</si>
  <si>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</si>
  <si>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</si>
  <si>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</si>
  <si>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</si>
  <si>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</si>
  <si>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</si>
  <si>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</si>
  <si>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</si>
  <si>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</si>
  <si>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</si>
  <si>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</si>
  <si>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</si>
  <si>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</si>
  <si>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</si>
  <si>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</si>
  <si>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</si>
  <si>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</si>
  <si>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</si>
  <si>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</si>
  <si>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</si>
  <si>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</si>
  <si>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</si>
  <si>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</si>
  <si>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</si>
  <si>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</si>
  <si>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</si>
  <si>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</si>
  <si>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</si>
  <si>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</si>
  <si>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</si>
  <si>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</si>
  <si>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</si>
  <si>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</si>
  <si>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</si>
  <si>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</si>
  <si>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</si>
  <si>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</si>
  <si>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</si>
  <si>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</si>
  <si>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</si>
  <si>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</si>
  <si>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</si>
  <si>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</si>
  <si>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</si>
  <si>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</si>
  <si>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</si>
  <si>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</si>
  <si>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</si>
  <si>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</si>
  <si>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</si>
  <si>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</si>
  <si>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</si>
  <si>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</si>
  <si>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</si>
  <si>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</si>
  <si>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</si>
  <si>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</si>
  <si>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</si>
  <si>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</si>
  <si>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</si>
  <si>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</si>
  <si>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</si>
  <si>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</si>
  <si>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</si>
  <si>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</si>
  <si>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</si>
  <si>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</si>
  <si>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</si>
  <si>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</si>
  <si>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</si>
  <si>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</si>
  <si>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</si>
  <si>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</si>
  <si>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</si>
  <si>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</si>
  <si>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</si>
  <si>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</si>
  <si>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</si>
  <si>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</si>
  <si>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</si>
  <si>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</si>
  <si>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</si>
  <si>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</si>
  <si>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</si>
  <si>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</si>
  <si>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</si>
  <si>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</si>
  <si>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</si>
  <si>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</si>
  <si>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</si>
  <si>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</si>
  <si>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</si>
  <si>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</si>
  <si>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</si>
  <si>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</si>
  <si>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</si>
  <si>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</si>
  <si>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</si>
  <si>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</si>
  <si>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</si>
  <si>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</si>
  <si>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</si>
  <si>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</si>
  <si>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</si>
  <si>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</si>
  <si>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</si>
  <si>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</si>
  <si>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</si>
  <si>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</si>
  <si>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</si>
  <si>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</si>
  <si>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</si>
  <si>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</si>
  <si>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</si>
  <si>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</si>
  <si>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</si>
  <si>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</si>
  <si>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</si>
  <si>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</si>
  <si>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</si>
  <si>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</si>
  <si>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</si>
  <si>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</si>
  <si>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</si>
  <si>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</si>
  <si>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</si>
  <si>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</si>
  <si>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</si>
  <si>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</si>
  <si>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</si>
  <si>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</si>
  <si>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</si>
  <si>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</si>
  <si>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</si>
  <si>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</si>
  <si>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</si>
  <si>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</si>
  <si>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</si>
  <si>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</si>
  <si>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</si>
  <si>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</si>
  <si>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</si>
  <si>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</si>
  <si>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</si>
  <si>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</si>
  <si>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</si>
  <si>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</si>
  <si>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</si>
  <si>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</si>
  <si>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</si>
  <si>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</si>
  <si>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</si>
  <si>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</si>
  <si>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</si>
  <si>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</si>
  <si>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</si>
  <si>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</si>
  <si>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</si>
  <si>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</si>
  <si>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</si>
  <si>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</si>
  <si>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</si>
  <si>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</si>
  <si>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</si>
  <si>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</si>
  <si>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</si>
  <si>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</si>
  <si>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</si>
  <si>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</si>
  <si>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</si>
  <si>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</si>
  <si>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</si>
  <si>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</si>
  <si>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</si>
  <si>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</si>
  <si>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</si>
  <si>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</si>
  <si>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</si>
  <si>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</si>
  <si>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</si>
  <si>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</si>
  <si>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</si>
  <si>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</si>
  <si>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</si>
  <si>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</si>
  <si>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</si>
  <si>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</si>
  <si>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</si>
  <si>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</si>
  <si>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</si>
  <si>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</si>
  <si>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</si>
  <si>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</si>
  <si>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</si>
  <si>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</si>
  <si>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</si>
  <si>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</si>
  <si>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</si>
  <si>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</si>
  <si>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</si>
  <si>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</si>
  <si>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</si>
  <si>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</si>
  <si>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</si>
  <si>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</si>
  <si>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</si>
  <si>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</si>
  <si>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</si>
  <si>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</si>
  <si>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</si>
  <si>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</si>
  <si>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</si>
  <si>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</si>
  <si>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</si>
  <si>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</si>
  <si>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</si>
  <si>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</si>
  <si>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</si>
  <si>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</si>
  <si>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</si>
  <si>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</si>
  <si>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</si>
  <si>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</si>
  <si>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</si>
  <si>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</si>
  <si>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</si>
  <si>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</si>
  <si>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</si>
  <si>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</si>
  <si>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</si>
  <si>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</si>
  <si>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</si>
  <si>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</si>
  <si>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</si>
  <si>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</si>
  <si>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</si>
  <si>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</si>
  <si>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</si>
  <si>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</si>
  <si>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</si>
  <si>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</si>
  <si>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</si>
  <si>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</si>
  <si>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</si>
  <si>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</si>
  <si>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</si>
  <si>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</si>
  <si>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</si>
  <si>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</si>
  <si>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</si>
  <si>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</si>
  <si>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</si>
  <si>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</si>
  <si>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</si>
  <si>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</si>
  <si>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</si>
  <si>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</si>
  <si>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</si>
  <si>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</si>
  <si>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</si>
  <si>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</si>
  <si>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</si>
  <si>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</si>
  <si>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</si>
  <si>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</si>
  <si>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</si>
  <si>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</si>
  <si>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</si>
  <si>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</si>
  <si>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</si>
  <si>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</si>
  <si>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</si>
  <si>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</si>
  <si>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</si>
  <si>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</si>
  <si>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</si>
  <si>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</si>
  <si>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</si>
  <si>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</si>
  <si>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</si>
  <si>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</si>
  <si>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</si>
  <si>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</si>
  <si>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</si>
  <si>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</si>
  <si>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</si>
  <si>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</si>
  <si>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</si>
  <si>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</si>
  <si>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</si>
  <si>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</si>
  <si>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</si>
  <si>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</si>
  <si>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</si>
  <si>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</si>
  <si>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</si>
  <si>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</si>
  <si>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</si>
  <si>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</si>
  <si>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</si>
  <si>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</si>
  <si>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</si>
  <si>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</si>
  <si>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</si>
  <si>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</si>
  <si>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</si>
  <si>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</si>
  <si>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</si>
  <si>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</si>
  <si>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</si>
  <si>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</si>
  <si>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</si>
  <si>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</si>
  <si>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</si>
  <si>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</si>
  <si>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</si>
  <si>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</si>
  <si>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</si>
  <si>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</si>
  <si>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</si>
  <si>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</si>
  <si>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</si>
  <si>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</si>
  <si>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</si>
  <si>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</si>
  <si>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</si>
  <si>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</si>
  <si>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</si>
  <si>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</si>
  <si>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</si>
  <si>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</si>
  <si>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</si>
  <si>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</si>
  <si>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</si>
  <si>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</si>
  <si>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</si>
  <si>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</si>
  <si>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</si>
  <si>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</si>
  <si>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</si>
  <si>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</si>
  <si>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</si>
  <si>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</si>
  <si>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</si>
  <si>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</si>
  <si>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</si>
  <si>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</si>
  <si>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</si>
  <si>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</si>
  <si>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</si>
  <si>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</si>
  <si>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</si>
  <si>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</si>
  <si>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</si>
  <si>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</si>
  <si>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</si>
  <si>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</si>
  <si>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</si>
  <si>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</si>
  <si>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</si>
  <si>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</si>
  <si>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</si>
  <si>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</si>
  <si>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</si>
  <si>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</si>
  <si>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</si>
  <si>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</si>
  <si>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</si>
  <si>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</si>
  <si>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</si>
  <si>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</si>
  <si>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</si>
  <si>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</si>
  <si>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</si>
  <si>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</si>
  <si>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</si>
  <si>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</si>
  <si>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</si>
  <si>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</si>
  <si>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</si>
  <si>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</si>
  <si>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</si>
  <si>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</si>
  <si>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</si>
  <si>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</si>
  <si>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</si>
  <si>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</si>
  <si>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</si>
  <si>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</si>
  <si>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</si>
  <si>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</si>
  <si>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</si>
  <si>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</si>
  <si>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</si>
  <si>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</si>
  <si>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</si>
  <si>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</si>
  <si>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</si>
  <si>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</si>
  <si>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</si>
  <si>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</si>
  <si>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</si>
  <si>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</si>
  <si>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</si>
  <si>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</si>
  <si>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</si>
  <si>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</si>
  <si>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</si>
  <si>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</si>
  <si>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</si>
  <si>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</si>
  <si>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</si>
  <si>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</si>
  <si>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</si>
  <si>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</si>
  <si>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</si>
  <si>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</si>
  <si>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</si>
  <si>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</si>
  <si>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</si>
  <si>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</si>
  <si>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</si>
  <si>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</si>
  <si>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</si>
  <si>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</si>
  <si>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</si>
  <si>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</si>
  <si>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</si>
  <si>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</si>
  <si>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</si>
  <si>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</si>
  <si>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</si>
  <si>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</si>
  <si>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</si>
  <si>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</si>
  <si>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</si>
  <si>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</si>
  <si>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</si>
  <si>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</si>
  <si>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</si>
  <si>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</si>
  <si>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</si>
  <si>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</si>
  <si>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</si>
  <si>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</si>
  <si>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</si>
  <si>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</si>
  <si>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</si>
  <si>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</si>
  <si>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</si>
  <si>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</si>
  <si>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</si>
  <si>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</si>
  <si>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</si>
  <si>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</si>
  <si>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</si>
  <si>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</si>
  <si>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</si>
  <si>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</si>
  <si>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</si>
  <si>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</si>
  <si>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</si>
  <si>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</si>
  <si>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</si>
  <si>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</si>
  <si>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</si>
  <si>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</si>
  <si>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</si>
  <si>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</si>
  <si>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</si>
  <si>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</si>
  <si>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</si>
  <si>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</si>
  <si>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</si>
  <si>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</si>
  <si>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</si>
  <si>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</si>
  <si>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</si>
  <si>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</si>
  <si>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</si>
  <si>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</si>
  <si>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</si>
  <si>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</si>
  <si>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</si>
  <si>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</si>
  <si>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</si>
  <si>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</si>
  <si>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</si>
  <si>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</si>
  <si>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</si>
  <si>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</si>
  <si>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</si>
  <si>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</si>
  <si>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</si>
  <si>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</si>
  <si>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</si>
  <si>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</si>
  <si>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</si>
  <si>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</si>
  <si>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</si>
  <si>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</si>
  <si>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</si>
  <si>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</si>
  <si>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</si>
  <si>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</si>
  <si>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</si>
  <si>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</si>
  <si>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</si>
  <si>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</si>
  <si>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</si>
  <si>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</si>
  <si>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</si>
  <si>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</si>
  <si>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</si>
  <si>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</si>
  <si>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</si>
  <si>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</si>
  <si>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</si>
  <si>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</si>
  <si>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</si>
  <si>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</si>
  <si>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</si>
  <si>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</si>
  <si>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</si>
  <si>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</si>
  <si>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</si>
  <si>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</si>
  <si>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</si>
  <si>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</si>
  <si>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</si>
  <si>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</si>
  <si>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</si>
  <si>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</si>
  <si>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</si>
  <si>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</si>
  <si>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</si>
  <si>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</si>
  <si>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</si>
  <si>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</si>
  <si>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</si>
  <si>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</si>
  <si>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</si>
  <si>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</si>
  <si>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</si>
  <si>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</si>
  <si>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</si>
  <si>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</si>
  <si>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</si>
  <si>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</si>
  <si>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</si>
  <si>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</si>
  <si>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</si>
  <si>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</si>
  <si>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</si>
  <si>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</si>
  <si>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</si>
  <si>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</si>
  <si>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</si>
  <si>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</si>
  <si>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</si>
  <si>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</si>
  <si>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</si>
  <si>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</si>
  <si>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</si>
  <si>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</si>
  <si>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</si>
  <si>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</si>
  <si>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</si>
  <si>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</si>
  <si>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</si>
  <si>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</si>
  <si>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</si>
  <si>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</si>
  <si>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</si>
  <si>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</si>
  <si>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</si>
  <si>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</si>
  <si>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</si>
  <si>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</si>
  <si>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</si>
  <si>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</si>
  <si>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</si>
  <si>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</si>
  <si>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</si>
  <si>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</si>
  <si>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</si>
  <si>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</si>
  <si>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</si>
  <si>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</si>
  <si>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</si>
  <si>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</si>
  <si>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</si>
  <si>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</si>
  <si>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</si>
  <si>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</si>
  <si>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</si>
  <si>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</si>
  <si>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</si>
  <si>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</si>
  <si>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</si>
  <si>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</si>
  <si>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</si>
  <si>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</si>
  <si>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</si>
  <si>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</si>
  <si>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</si>
  <si>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</si>
  <si>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</si>
  <si>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</si>
  <si>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</si>
  <si>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</si>
  <si>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</si>
  <si>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</si>
  <si>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</si>
  <si>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</si>
  <si>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</si>
  <si>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</si>
  <si>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</si>
  <si>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</si>
  <si>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</si>
  <si>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</si>
  <si>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</si>
  <si>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</si>
  <si>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</si>
  <si>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</si>
  <si>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</si>
  <si>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</si>
  <si>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</si>
  <si>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</si>
  <si>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</si>
  <si>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</si>
  <si>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</si>
  <si>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</si>
  <si>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</si>
  <si>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</si>
  <si>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</si>
  <si>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</si>
  <si>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</si>
  <si>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</si>
  <si>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</si>
  <si>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</si>
  <si>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</si>
  <si>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</si>
  <si>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</si>
  <si>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</si>
  <si>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</si>
  <si>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</si>
  <si>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</si>
  <si>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</si>
  <si>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</si>
  <si>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</si>
  <si>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</si>
  <si>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</si>
  <si>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</si>
  <si>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</si>
  <si>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</si>
  <si>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</si>
  <si>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</si>
  <si>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</si>
  <si>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</si>
  <si>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</si>
  <si>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</si>
  <si>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</si>
  <si>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</si>
  <si>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</si>
  <si>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</si>
  <si>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</si>
  <si>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</si>
  <si>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</si>
  <si>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</si>
  <si>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</si>
  <si>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</si>
  <si>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</si>
  <si>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</si>
  <si>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</si>
  <si>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</si>
  <si>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</si>
  <si>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</si>
  <si>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</si>
  <si>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</si>
  <si>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</si>
  <si>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</si>
  <si>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</si>
  <si>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</si>
  <si>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</si>
  <si>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</si>
  <si>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</si>
  <si>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</si>
  <si>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</si>
  <si>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</si>
  <si>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</si>
  <si>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</si>
  <si>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</si>
  <si>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</si>
  <si>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</si>
  <si>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</si>
  <si>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</si>
  <si>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</si>
  <si>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</si>
  <si>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</si>
  <si>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</si>
  <si>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</si>
  <si>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</si>
  <si>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</si>
  <si>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</si>
  <si>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</si>
  <si>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</si>
  <si>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</si>
  <si>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</si>
  <si>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</si>
  <si>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</si>
  <si>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</si>
  <si>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</si>
  <si>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</si>
  <si>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</si>
  <si>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</si>
  <si>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</si>
  <si>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</si>
  <si>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</si>
  <si>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</si>
  <si>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</si>
  <si>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</si>
  <si>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</si>
  <si>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</si>
  <si>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</si>
  <si>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</si>
  <si>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</si>
  <si>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</si>
  <si>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</si>
  <si>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</si>
  <si>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</si>
  <si>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</si>
  <si>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</si>
  <si>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</si>
  <si>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</si>
  <si>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</si>
  <si>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</si>
  <si>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</si>
  <si>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</si>
  <si>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</si>
  <si>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</si>
  <si>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</si>
  <si>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</si>
  <si>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</si>
  <si>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</si>
  <si>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</si>
  <si>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</si>
  <si>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</si>
  <si>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</si>
  <si>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</si>
  <si>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</si>
  <si>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</si>
  <si>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</si>
  <si>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</si>
  <si>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</si>
  <si>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</si>
  <si>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</si>
  <si>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</si>
  <si>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</si>
  <si>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</si>
  <si>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</si>
  <si>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</si>
  <si>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</si>
  <si>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</si>
  <si>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</si>
  <si>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</si>
  <si>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</si>
  <si>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</si>
  <si>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</si>
  <si>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</si>
  <si>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</si>
  <si>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</si>
  <si>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</si>
  <si>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</si>
  <si>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</si>
  <si>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</si>
  <si>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</si>
  <si>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</si>
  <si>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</si>
  <si>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</si>
  <si>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</si>
  <si>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</si>
  <si>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</si>
  <si>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</si>
  <si>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</si>
  <si>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</si>
  <si>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</si>
  <si>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</si>
  <si>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</si>
  <si>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</si>
  <si>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</si>
  <si>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</si>
  <si>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</si>
  <si>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</si>
  <si>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</si>
  <si>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</si>
  <si>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</si>
  <si>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</si>
  <si>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</si>
  <si>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</si>
  <si>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</si>
  <si>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</si>
  <si>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</si>
  <si>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</si>
  <si>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</si>
  <si>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</si>
  <si>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</si>
  <si>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</si>
  <si>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</si>
  <si>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</si>
  <si>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</si>
  <si>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</si>
  <si>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</si>
  <si>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</si>
  <si>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</si>
  <si>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</si>
  <si>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</si>
  <si>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</si>
  <si>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</si>
  <si>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</si>
  <si>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</si>
  <si>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</si>
  <si>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</si>
  <si>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</si>
  <si>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</si>
  <si>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</si>
  <si>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</si>
  <si>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</si>
  <si>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</si>
  <si>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</si>
  <si>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</si>
  <si>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</si>
  <si>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</si>
  <si>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</si>
  <si>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</si>
  <si>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</si>
  <si>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</si>
  <si>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</si>
  <si>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</si>
  <si>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</si>
  <si>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</si>
  <si>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</si>
  <si>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</si>
  <si>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</si>
  <si>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</si>
  <si>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</si>
  <si>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</si>
  <si>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</si>
  <si>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</si>
  <si>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</si>
  <si>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</si>
  <si>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</si>
  <si>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</si>
  <si>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</si>
  <si>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</si>
  <si>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</si>
  <si>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</si>
  <si>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</si>
  <si>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</si>
  <si>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</si>
  <si>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</si>
  <si>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</si>
  <si>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</si>
  <si>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</si>
  <si>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</si>
  <si>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</si>
  <si>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</si>
  <si>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</si>
  <si>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</si>
  <si>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</si>
  <si>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</si>
  <si>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</si>
  <si>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</si>
  <si>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</si>
  <si>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</si>
  <si>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</si>
  <si>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</si>
  <si>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</si>
  <si>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</si>
  <si>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</si>
  <si>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</si>
  <si>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</si>
  <si>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</si>
  <si>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</si>
  <si>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</si>
  <si>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</si>
  <si>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</si>
  <si>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</si>
  <si>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</si>
  <si>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</si>
  <si>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</si>
  <si>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</si>
  <si>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</si>
  <si>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</si>
  <si>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</si>
  <si>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</si>
  <si>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</si>
  <si>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</si>
  <si>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</si>
  <si>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</si>
  <si>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</si>
  <si>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</si>
  <si>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</si>
  <si>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</si>
  <si>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</si>
  <si>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</si>
  <si>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</si>
  <si>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</si>
  <si>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</si>
  <si>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</si>
  <si>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</si>
  <si>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</si>
  <si>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</si>
  <si>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</si>
  <si>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</si>
  <si>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</si>
  <si>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</si>
  <si>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</si>
  <si>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</si>
  <si>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</si>
  <si>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</si>
  <si>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</si>
  <si>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</si>
  <si>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</si>
  <si>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</si>
  <si>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</si>
  <si>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</si>
  <si>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</si>
  <si>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</si>
  <si>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</si>
  <si>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</si>
  <si>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</si>
  <si>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</si>
  <si>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</si>
  <si>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</si>
  <si>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</si>
  <si>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</si>
  <si>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</si>
  <si>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</si>
  <si>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</si>
  <si>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</si>
  <si>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</si>
  <si>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</si>
  <si>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</si>
  <si>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</si>
  <si>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</si>
  <si>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</si>
  <si>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</si>
  <si>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</si>
  <si>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</si>
  <si>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</si>
  <si>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</si>
  <si>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</si>
  <si>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</si>
  <si>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</si>
  <si>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</si>
  <si>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</si>
  <si>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</si>
  <si>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</si>
  <si>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</si>
  <si>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</si>
  <si>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</si>
  <si>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</si>
  <si>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</si>
  <si>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</si>
  <si>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</si>
  <si>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</si>
  <si>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</si>
  <si>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</si>
  <si>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</si>
  <si>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</si>
  <si>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</si>
  <si>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</si>
  <si>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</si>
  <si>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</si>
  <si>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</si>
  <si>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</si>
  <si>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</si>
  <si>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</si>
  <si>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</si>
  <si>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</si>
  <si>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</si>
  <si>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</si>
  <si>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</si>
  <si>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</si>
  <si>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</si>
  <si>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</si>
  <si>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</si>
  <si>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</si>
  <si>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</si>
  <si>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</si>
  <si>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</si>
  <si>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</si>
  <si>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</si>
  <si>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</si>
  <si>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</si>
  <si>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</si>
  <si>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</si>
  <si>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</si>
  <si>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</si>
  <si>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</si>
  <si>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</si>
  <si>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</si>
  <si>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</si>
  <si>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</si>
  <si>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</si>
  <si>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</si>
  <si>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</si>
  <si>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</si>
  <si>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</si>
  <si>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</si>
  <si>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</si>
  <si>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</si>
  <si>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</si>
  <si>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</si>
  <si>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</si>
  <si>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</si>
  <si>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</si>
  <si>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</si>
  <si>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</si>
  <si>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</si>
  <si>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</si>
  <si>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</si>
  <si>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</si>
  <si>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</si>
  <si>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</si>
  <si>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</si>
  <si>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</si>
  <si>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</si>
  <si>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</si>
  <si>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</si>
  <si>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</si>
  <si>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</si>
  <si>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</si>
  <si>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</si>
  <si>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</si>
  <si>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</si>
  <si>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</si>
  <si>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</si>
  <si>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</si>
  <si>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</si>
  <si>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</si>
  <si>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</si>
  <si>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</si>
  <si>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</si>
  <si>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</si>
  <si>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</si>
  <si>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</si>
  <si>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</si>
  <si>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</si>
  <si>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</si>
  <si>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</si>
  <si>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</si>
  <si>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</si>
  <si>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</si>
  <si>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</si>
  <si>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</si>
  <si>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</si>
  <si>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</si>
  <si>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</si>
  <si>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</si>
  <si>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</si>
  <si>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</si>
  <si>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</si>
  <si>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</si>
  <si>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</si>
  <si>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</si>
  <si>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</si>
  <si>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</si>
  <si>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</si>
  <si>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</si>
  <si>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</si>
  <si>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</si>
  <si>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</si>
  <si>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</si>
  <si>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</si>
  <si>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</si>
  <si>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</si>
  <si>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</si>
  <si>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</si>
  <si>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</si>
  <si>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</si>
  <si>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</si>
  <si>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</si>
  <si>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</si>
  <si>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</si>
  <si>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</si>
  <si>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</si>
  <si>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</si>
  <si>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</si>
  <si>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</si>
  <si>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</si>
  <si>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</si>
  <si>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</si>
  <si>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</si>
  <si>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</si>
  <si>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</si>
  <si>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</si>
  <si>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</si>
  <si>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</si>
  <si>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</si>
  <si>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</si>
  <si>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</si>
  <si>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</si>
  <si>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</si>
  <si>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</si>
  <si>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</si>
  <si>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</si>
  <si>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</si>
  <si>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</si>
  <si>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</si>
  <si>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</si>
  <si>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</si>
  <si>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</si>
  <si>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</si>
  <si>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</si>
  <si>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</si>
  <si>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</si>
  <si>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</si>
  <si>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</si>
  <si>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</si>
  <si>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</si>
  <si>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</si>
  <si>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</si>
  <si>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</si>
  <si>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</si>
  <si>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</si>
  <si>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</si>
  <si>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</si>
  <si>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</si>
  <si>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</si>
  <si>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</si>
  <si>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</si>
  <si>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</si>
  <si>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</si>
  <si>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</si>
  <si>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</si>
  <si>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</si>
  <si>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</si>
  <si>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</si>
  <si>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</si>
  <si>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</si>
  <si>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</si>
  <si>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</si>
  <si>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</si>
  <si>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</si>
  <si>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</si>
  <si>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</si>
  <si>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</si>
  <si>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</si>
  <si>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</si>
  <si>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</si>
  <si>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</si>
  <si>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</si>
  <si>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</si>
  <si>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</si>
  <si>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</si>
  <si>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</si>
  <si>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</si>
  <si>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</si>
  <si>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</si>
  <si>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</si>
  <si>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</si>
  <si>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</si>
  <si>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</si>
  <si>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</si>
  <si>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</si>
  <si>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</si>
  <si>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</si>
  <si>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</si>
  <si>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</si>
  <si>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</si>
  <si>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</si>
  <si>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</si>
  <si>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</si>
  <si>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</si>
  <si>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</si>
  <si>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</si>
  <si>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</si>
  <si>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</si>
  <si>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</si>
  <si>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</si>
  <si>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</si>
  <si>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</si>
  <si>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</si>
  <si>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</si>
  <si>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</si>
  <si>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</si>
  <si>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</si>
  <si>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</si>
  <si>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</si>
  <si>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</si>
  <si>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</si>
  <si>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</si>
  <si>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</si>
  <si>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</si>
  <si>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</si>
  <si>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</si>
  <si>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</si>
  <si>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</si>
  <si>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</si>
  <si>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</si>
  <si>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</si>
  <si>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</si>
  <si>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</si>
  <si>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</si>
  <si>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</si>
  <si>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</si>
  <si>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</si>
  <si>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</si>
  <si>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</si>
  <si>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</si>
  <si>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</si>
  <si>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</si>
  <si>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</si>
  <si>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</si>
  <si>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</si>
  <si>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</si>
  <si>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</si>
  <si>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</si>
  <si>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</si>
  <si>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</si>
  <si>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</si>
  <si>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</si>
  <si>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</si>
  <si>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</si>
  <si>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</si>
  <si>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</si>
  <si>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</si>
  <si>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</si>
  <si>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</si>
  <si>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</si>
  <si>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</si>
  <si>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</si>
  <si>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</si>
  <si>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</si>
  <si>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</si>
  <si>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</si>
  <si>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</si>
  <si>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</si>
  <si>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</si>
  <si>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</si>
  <si>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</si>
  <si>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</si>
  <si>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</si>
  <si>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</si>
  <si>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</si>
  <si>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</si>
  <si>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</si>
  <si>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</si>
  <si>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</si>
  <si>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</si>
  <si>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</si>
  <si>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</si>
  <si>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</si>
  <si>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</si>
  <si>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</si>
  <si>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</si>
  <si>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</si>
  <si>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</si>
  <si>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</si>
  <si>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</si>
  <si>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</si>
  <si>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</si>
  <si>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</si>
  <si>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</si>
  <si>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</si>
  <si>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</si>
  <si>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</si>
  <si>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</si>
  <si>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</si>
  <si>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</si>
  <si>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</si>
  <si>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</si>
  <si>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</si>
  <si>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</si>
  <si>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</si>
  <si>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</si>
  <si>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</si>
  <si>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</si>
  <si>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</si>
  <si>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</si>
  <si>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</si>
  <si>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</si>
  <si>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</si>
  <si>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</si>
  <si>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</si>
  <si>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</si>
  <si>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</si>
  <si>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</si>
  <si>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</si>
  <si>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</si>
  <si>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</si>
  <si>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</si>
  <si>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</si>
  <si>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</si>
  <si>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</si>
  <si>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</si>
  <si>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</si>
  <si>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</si>
  <si>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</si>
  <si>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</si>
  <si>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</si>
  <si>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</si>
  <si>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</si>
  <si>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</si>
  <si>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</si>
  <si>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</si>
  <si>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</si>
  <si>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</si>
  <si>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</si>
  <si>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</si>
  <si>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</si>
  <si>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</si>
  <si>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</si>
  <si>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</si>
  <si>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</si>
  <si>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</si>
  <si>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</si>
  <si>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</si>
  <si>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</si>
  <si>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</si>
  <si>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</si>
  <si>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</si>
  <si>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</si>
  <si>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</si>
  <si>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</si>
  <si>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</si>
  <si>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</si>
  <si>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</si>
  <si>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</si>
  <si>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</si>
  <si>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</si>
  <si>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</si>
  <si>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</si>
  <si>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</si>
  <si>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</si>
  <si>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</si>
  <si>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</si>
  <si>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</si>
  <si>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</si>
  <si>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</si>
  <si>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</si>
  <si>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</si>
  <si>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</si>
  <si>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</si>
  <si>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</si>
  <si>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</si>
  <si>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</si>
  <si>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</si>
  <si>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</si>
  <si>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</si>
  <si>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</si>
  <si>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</si>
  <si>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</si>
  <si>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</si>
  <si>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</si>
  <si>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</si>
  <si>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</si>
  <si>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</si>
  <si>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</si>
  <si>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</si>
  <si>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</si>
  <si>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</si>
  <si>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</si>
  <si>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</si>
  <si>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</si>
  <si>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</si>
  <si>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</si>
  <si>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</si>
  <si>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</si>
  <si>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</si>
  <si>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</si>
  <si>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</si>
  <si>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</si>
  <si>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</si>
  <si>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</si>
  <si>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</si>
  <si>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</si>
  <si>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</si>
  <si>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</si>
  <si>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</si>
  <si>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</si>
  <si>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</si>
  <si>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</si>
  <si>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</si>
  <si>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</si>
  <si>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</si>
  <si>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</si>
  <si>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</si>
  <si>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</si>
  <si>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</si>
  <si>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</si>
  <si>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</si>
  <si>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</si>
  <si>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</si>
  <si>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</si>
  <si>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</si>
  <si>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</si>
  <si>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</si>
  <si>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</si>
  <si>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</si>
  <si>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</si>
  <si>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</si>
  <si>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</si>
  <si>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</si>
  <si>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</si>
  <si>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</si>
  <si>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</si>
  <si>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</si>
  <si>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</si>
  <si>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</si>
  <si>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</si>
  <si>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</si>
  <si>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</si>
  <si>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</si>
  <si>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</si>
  <si>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</si>
  <si>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</si>
  <si>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</si>
  <si>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</si>
  <si>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</si>
  <si>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</si>
  <si>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</si>
  <si>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</si>
  <si>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</si>
  <si>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</si>
  <si>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</si>
  <si>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</si>
  <si>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</si>
  <si>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</si>
  <si>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</si>
  <si>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</si>
  <si>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</si>
  <si>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</si>
  <si>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</si>
  <si>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</si>
  <si>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</si>
  <si>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</si>
  <si>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</si>
  <si>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</si>
  <si>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</si>
  <si>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</si>
  <si>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</si>
  <si>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</si>
  <si>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</si>
  <si>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</si>
  <si>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</si>
  <si>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</si>
  <si>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</si>
  <si>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</si>
  <si>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</si>
  <si>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</si>
  <si>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</si>
  <si>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</si>
  <si>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</si>
  <si>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</si>
  <si>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</si>
  <si>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</si>
  <si>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</si>
  <si>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</si>
  <si>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</si>
  <si>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</si>
  <si>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</si>
  <si>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</si>
  <si>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</si>
  <si>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</si>
  <si>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</si>
  <si>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</si>
  <si>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</si>
  <si>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</si>
  <si>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</si>
  <si>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</si>
  <si>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</si>
  <si>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</si>
  <si>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</si>
  <si>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</si>
  <si>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</si>
  <si>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</si>
  <si>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</si>
  <si>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</si>
  <si>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</si>
  <si>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</si>
  <si>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</si>
  <si>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</si>
  <si>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</si>
  <si>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</si>
  <si>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</si>
  <si>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</si>
  <si>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</si>
  <si>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</si>
  <si>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</si>
  <si>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</si>
  <si>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</si>
  <si>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</si>
  <si>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</si>
  <si>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</si>
  <si>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</si>
  <si>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</si>
  <si>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</si>
  <si>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</si>
  <si>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</si>
  <si>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</si>
  <si>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</si>
  <si>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</si>
  <si>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</si>
  <si>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</si>
  <si>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</si>
  <si>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</si>
  <si>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</si>
  <si>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</si>
  <si>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</si>
  <si>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</si>
  <si>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</si>
  <si>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</si>
  <si>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</si>
  <si>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</si>
  <si>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</si>
  <si>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</si>
  <si>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</si>
  <si>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</si>
  <si>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</si>
  <si>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</si>
  <si>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</si>
  <si>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</si>
  <si>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</si>
  <si>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</si>
  <si>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</si>
  <si>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</si>
  <si>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</si>
  <si>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</si>
  <si>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</si>
  <si>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</si>
  <si>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</si>
  <si>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</si>
  <si>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</si>
  <si>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</si>
  <si>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</si>
  <si>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</si>
  <si>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</si>
  <si>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</si>
  <si>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</si>
  <si>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</si>
  <si>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</si>
  <si>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</si>
  <si>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</si>
  <si>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</si>
  <si>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</si>
  <si>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</si>
  <si>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</si>
  <si>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</si>
  <si>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</si>
  <si>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</si>
  <si>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</si>
  <si>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</si>
  <si>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</si>
  <si>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</si>
  <si>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</si>
  <si>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</si>
  <si>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</si>
  <si>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</si>
  <si>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</si>
  <si>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</si>
  <si>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</si>
  <si>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</si>
  <si>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</si>
  <si>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</si>
  <si>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</si>
  <si>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</si>
  <si>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</si>
  <si>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</si>
  <si>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</si>
  <si>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</si>
  <si>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</si>
  <si>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</si>
  <si>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</si>
  <si>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</si>
  <si>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</si>
  <si>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</si>
  <si>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</si>
  <si>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</si>
  <si>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</si>
  <si>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</si>
  <si>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</si>
  <si>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</si>
  <si>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</si>
  <si>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</si>
  <si>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</si>
  <si>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</si>
  <si>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</si>
  <si>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</si>
  <si>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</si>
  <si>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</si>
  <si>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</si>
  <si>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</si>
  <si>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</si>
  <si>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</si>
  <si>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</si>
  <si>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</si>
  <si>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</si>
  <si>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</si>
  <si>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</si>
  <si>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</si>
  <si>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</si>
  <si>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</si>
  <si>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</si>
  <si>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</si>
  <si>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</si>
  <si>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</si>
  <si>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</si>
  <si>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</si>
  <si>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</si>
  <si>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</si>
  <si>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</si>
  <si>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</si>
  <si>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</si>
  <si>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</si>
  <si>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</si>
  <si>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</si>
  <si>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</si>
  <si>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</si>
  <si>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</si>
  <si>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</si>
  <si>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</si>
  <si>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</si>
  <si>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</si>
  <si>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</si>
  <si>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</si>
  <si>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</si>
  <si>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</si>
  <si>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</si>
  <si>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</si>
  <si>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</si>
  <si>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</si>
  <si>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</si>
  <si>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</si>
  <si>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</si>
  <si>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</si>
  <si>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</si>
  <si>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</si>
  <si>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</si>
  <si>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</si>
  <si>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</si>
  <si>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</si>
  <si>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</si>
  <si>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</si>
  <si>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</si>
  <si>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</si>
  <si>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</si>
  <si>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</si>
  <si>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</si>
  <si>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</si>
  <si>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</si>
  <si>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</si>
  <si>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</si>
  <si>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</si>
  <si>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</si>
  <si>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</si>
  <si>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</si>
  <si>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</si>
  <si>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</si>
  <si>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</si>
  <si>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</si>
  <si>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</si>
  <si>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</si>
  <si>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</si>
  <si>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</si>
  <si>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</si>
  <si>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</si>
  <si>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</si>
  <si>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</si>
  <si>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</si>
  <si>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</si>
  <si>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</si>
  <si>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</si>
  <si>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</si>
  <si>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</si>
  <si>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</si>
  <si>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</si>
  <si>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</si>
  <si>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</si>
  <si>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</si>
  <si>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</si>
  <si>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</si>
  <si>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</si>
  <si>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</si>
  <si>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</si>
  <si>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</si>
  <si>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</si>
  <si>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</si>
  <si>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</si>
  <si>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</si>
  <si>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</si>
  <si>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</si>
  <si>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</si>
  <si>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</si>
  <si>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</si>
  <si>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</si>
  <si>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</si>
  <si>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</si>
  <si>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</si>
  <si>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</si>
  <si>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</si>
  <si>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</si>
  <si>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</si>
  <si>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</si>
  <si>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</si>
  <si>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</si>
  <si>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</si>
  <si>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</si>
  <si>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</si>
  <si>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</si>
  <si>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</si>
  <si>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</si>
  <si>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</si>
  <si>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</si>
  <si>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</si>
  <si>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</si>
  <si>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</si>
  <si>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</si>
  <si>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</si>
  <si>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</si>
  <si>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</si>
  <si>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</si>
  <si>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</si>
  <si>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</si>
  <si>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</si>
  <si>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</si>
  <si>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</si>
  <si>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</si>
  <si>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</si>
  <si>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</si>
  <si>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</si>
  <si>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</si>
  <si>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</si>
  <si>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</si>
  <si>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</si>
  <si>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</si>
  <si>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</si>
  <si>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</si>
  <si>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</si>
  <si>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</si>
  <si>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</si>
  <si>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</si>
  <si>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</si>
  <si>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</si>
  <si>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</si>
  <si>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</si>
  <si>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</si>
  <si>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</si>
  <si>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</si>
  <si>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</si>
  <si>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</si>
  <si>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</si>
  <si>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</si>
  <si>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</si>
  <si>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</si>
  <si>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</si>
  <si>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</si>
  <si>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</si>
  <si>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</si>
  <si>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</si>
  <si>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</si>
  <si>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</si>
  <si>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</si>
  <si>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</si>
  <si>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</si>
  <si>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</si>
  <si>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</si>
  <si>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</si>
  <si>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</si>
  <si>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</si>
  <si>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</si>
  <si>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</si>
  <si>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</si>
  <si>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</si>
  <si>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</si>
  <si>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</si>
  <si>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</si>
  <si>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</si>
  <si>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</si>
  <si>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</si>
  <si>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</si>
  <si>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</si>
  <si>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</si>
  <si>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</si>
  <si>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</si>
  <si>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</si>
  <si>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</si>
  <si>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</si>
  <si>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</si>
  <si>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</si>
  <si>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</si>
  <si>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</si>
  <si>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</si>
  <si>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</si>
  <si>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</si>
  <si>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</si>
  <si>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</si>
  <si>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</si>
  <si>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</si>
  <si>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</si>
  <si>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</si>
  <si>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</si>
  <si>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</si>
  <si>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</si>
  <si>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</si>
  <si>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</si>
  <si>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</si>
  <si>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</si>
  <si>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</si>
  <si>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</si>
  <si>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</si>
  <si>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</si>
  <si>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</si>
  <si>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</si>
  <si>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</si>
  <si>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</si>
  <si>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</si>
  <si>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</si>
  <si>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</si>
  <si>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</si>
  <si>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</si>
  <si>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</si>
  <si>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</si>
  <si>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</si>
  <si>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</si>
  <si>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</si>
  <si>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</si>
  <si>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</si>
  <si>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</si>
  <si>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</si>
  <si>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</si>
  <si>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</si>
  <si>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</si>
  <si>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</si>
  <si>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</si>
  <si>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</si>
  <si>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</si>
  <si>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</si>
  <si>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</si>
  <si>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</si>
  <si>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</si>
  <si>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</si>
  <si>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</si>
  <si>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</si>
  <si>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</si>
  <si>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</si>
  <si>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</si>
  <si>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</si>
  <si>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</si>
  <si>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</si>
  <si>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</si>
  <si>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</si>
  <si>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</si>
  <si>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</si>
  <si>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</si>
  <si>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</si>
  <si>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</si>
  <si>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</si>
  <si>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</si>
  <si>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</si>
  <si>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</si>
  <si>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</si>
  <si>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</si>
  <si>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</si>
  <si>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</si>
  <si>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</si>
  <si>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</si>
  <si>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</si>
  <si>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</si>
  <si>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</si>
  <si>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</si>
  <si>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</si>
  <si>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</si>
  <si>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</si>
  <si>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</si>
  <si>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</si>
  <si>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</si>
  <si>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</si>
  <si>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</si>
  <si>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</si>
  <si>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</si>
  <si>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</si>
  <si>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</si>
  <si>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</si>
  <si>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</si>
  <si>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</si>
  <si>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</si>
  <si>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</si>
  <si>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</si>
  <si>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</si>
  <si>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</si>
  <si>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</si>
  <si>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</si>
  <si>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</si>
  <si>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</si>
  <si>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</si>
  <si>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</si>
  <si>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</si>
  <si>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</si>
  <si>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</si>
  <si>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</si>
  <si>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</si>
  <si>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</si>
  <si>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</si>
  <si>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</si>
  <si>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</si>
  <si>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</si>
  <si>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</si>
  <si>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</si>
  <si>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</si>
  <si>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</si>
  <si>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</si>
  <si>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</si>
  <si>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</si>
  <si>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</si>
  <si>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</si>
  <si>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</si>
  <si>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</si>
  <si>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</si>
  <si>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</si>
  <si>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</si>
  <si>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</si>
  <si>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</si>
  <si>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</si>
  <si>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</si>
  <si>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</si>
  <si>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</si>
  <si>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</si>
  <si>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</si>
  <si>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</si>
  <si>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</si>
  <si>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</si>
  <si>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</si>
  <si>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</si>
  <si>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</si>
  <si>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</si>
  <si>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</si>
  <si>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</si>
  <si>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</si>
  <si>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</si>
  <si>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</si>
  <si>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</si>
  <si>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</si>
  <si>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</si>
  <si>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</si>
  <si>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</si>
  <si>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</si>
  <si>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</si>
  <si>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</si>
  <si>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</si>
  <si>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</si>
  <si>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</si>
  <si>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</si>
  <si>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</si>
  <si>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</si>
  <si>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</si>
  <si>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</si>
  <si>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</si>
  <si>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</si>
  <si>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</si>
  <si>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</si>
  <si>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</si>
  <si>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</si>
  <si>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</si>
  <si>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</si>
  <si>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</si>
  <si>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</si>
  <si>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</si>
  <si>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</si>
  <si>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</si>
  <si>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</si>
  <si>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</si>
  <si>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</si>
  <si>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</si>
  <si>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</si>
  <si>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</si>
  <si>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</si>
  <si>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</si>
  <si>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</si>
  <si>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</si>
  <si>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</si>
  <si>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</si>
  <si>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</si>
  <si>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</si>
  <si>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</si>
  <si>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</si>
  <si>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</si>
  <si>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</si>
  <si>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</si>
  <si>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</si>
  <si>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</si>
  <si>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</si>
  <si>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</si>
  <si>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</si>
  <si>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</si>
  <si>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</si>
  <si>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</si>
  <si>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</si>
  <si>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</si>
  <si>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</si>
  <si>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</si>
  <si>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</si>
  <si>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</si>
  <si>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</si>
  <si>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</si>
  <si>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</si>
  <si>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</si>
  <si>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</si>
  <si>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</si>
  <si>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</si>
  <si>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</si>
  <si>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</si>
  <si>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</si>
  <si>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</si>
  <si>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</si>
  <si>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</si>
  <si>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</si>
  <si>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</si>
  <si>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</si>
  <si>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</si>
  <si>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</si>
  <si>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</si>
  <si>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</si>
  <si>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</si>
  <si>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</si>
  <si>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</si>
  <si>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</si>
  <si>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</si>
  <si>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</si>
  <si>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</si>
  <si>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</si>
  <si>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</si>
  <si>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</si>
  <si>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</si>
  <si>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</si>
  <si>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</si>
  <si>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</si>
  <si>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</si>
  <si>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</si>
  <si>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</si>
  <si>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</si>
  <si>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</si>
  <si>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</si>
  <si>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</si>
  <si>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</si>
  <si>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</si>
  <si>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</si>
  <si>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</si>
  <si>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</si>
  <si>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</si>
  <si>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</si>
  <si>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</si>
  <si>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</si>
  <si>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</si>
  <si>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</si>
  <si>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</si>
  <si>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</si>
  <si>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</si>
  <si>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</si>
  <si>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</si>
  <si>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</si>
  <si>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</si>
  <si>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</si>
  <si>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</si>
  <si>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</si>
  <si>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</si>
  <si>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</si>
  <si>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</si>
  <si>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</si>
  <si>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</si>
  <si>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</si>
  <si>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</si>
  <si>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</si>
  <si>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</si>
  <si>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</si>
  <si>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</si>
  <si>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</si>
  <si>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</si>
  <si>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</si>
  <si>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</si>
  <si>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</si>
  <si>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</si>
  <si>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</si>
  <si>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</si>
  <si>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</si>
  <si>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</si>
  <si>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</si>
  <si>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</si>
  <si>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</si>
  <si>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</si>
  <si>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</si>
  <si>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</si>
  <si>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</si>
  <si>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</si>
  <si>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</si>
  <si>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</si>
  <si>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</si>
  <si>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</si>
  <si>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</si>
  <si>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</si>
  <si>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</si>
  <si>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</si>
  <si>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</si>
  <si>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</si>
  <si>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</si>
  <si>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</si>
  <si>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</si>
  <si>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</si>
  <si>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</si>
  <si>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</si>
  <si>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</si>
  <si>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</si>
  <si>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</si>
  <si>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</si>
  <si>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</si>
  <si>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</si>
  <si>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</si>
  <si>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</si>
  <si>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</si>
  <si>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</si>
  <si>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</si>
  <si>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</si>
  <si>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</si>
  <si>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</si>
  <si>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</si>
  <si>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</si>
  <si>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</si>
  <si>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</si>
  <si>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</si>
  <si>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</si>
  <si>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</si>
  <si>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</si>
  <si>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</si>
  <si>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</si>
  <si>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</si>
  <si>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</si>
  <si>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</si>
  <si>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</si>
  <si>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</si>
  <si>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</si>
  <si>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</si>
  <si>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</si>
  <si>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</si>
  <si>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</si>
  <si>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</si>
  <si>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</si>
  <si>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</si>
  <si>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</si>
  <si>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</si>
  <si>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</si>
  <si>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</si>
  <si>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</si>
  <si>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</si>
  <si>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</si>
  <si>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</si>
  <si>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</si>
  <si>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</si>
  <si>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</si>
  <si>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</si>
  <si>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</si>
  <si>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</si>
  <si>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</si>
  <si>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</si>
  <si>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</si>
  <si>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</si>
  <si>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</si>
  <si>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</si>
  <si>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</si>
  <si>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</si>
  <si>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</si>
  <si>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</si>
  <si>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</si>
  <si>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</si>
  <si>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</si>
  <si>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</si>
  <si>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</si>
  <si>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</si>
  <si>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</si>
  <si>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</si>
  <si>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</si>
  <si>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</si>
  <si>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</si>
  <si>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</si>
  <si>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</si>
  <si>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</si>
  <si>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</si>
  <si>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</si>
  <si>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</si>
  <si>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</si>
  <si>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</si>
  <si>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</si>
  <si>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</si>
  <si>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</si>
  <si>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</si>
  <si>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</si>
  <si>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</si>
  <si>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</si>
  <si>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</si>
  <si>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</si>
  <si>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</si>
  <si>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</si>
  <si>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</si>
  <si>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</si>
  <si>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</si>
  <si>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</si>
  <si>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</si>
  <si>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</si>
  <si>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</si>
  <si>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</si>
  <si>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</si>
  <si>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</si>
  <si>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</si>
  <si>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</si>
  <si>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</si>
  <si>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</si>
  <si>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</si>
  <si>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</si>
  <si>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</si>
  <si>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</si>
  <si>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</si>
  <si>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</si>
  <si>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</si>
  <si>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</si>
  <si>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</si>
  <si>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</si>
  <si>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</si>
  <si>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</si>
  <si>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</si>
  <si>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</si>
  <si>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</si>
  <si>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</si>
  <si>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</si>
  <si>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</si>
  <si>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</si>
  <si>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</si>
  <si>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</si>
  <si>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</si>
  <si>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</si>
  <si>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</si>
  <si>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</si>
  <si>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</si>
  <si>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</si>
  <si>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</si>
  <si>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</si>
  <si>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</si>
  <si>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</si>
  <si>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</si>
  <si>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</si>
  <si>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</si>
  <si>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</si>
  <si>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</si>
  <si>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</si>
  <si>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</si>
  <si>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</si>
  <si>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</si>
  <si>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</si>
  <si>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</si>
  <si>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</si>
  <si>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</si>
  <si>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</si>
  <si>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</si>
  <si>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</si>
  <si>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</si>
  <si>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</si>
  <si>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</si>
  <si>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</si>
  <si>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</si>
  <si>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</si>
  <si>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</si>
  <si>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</si>
  <si>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</si>
  <si>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</si>
  <si>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</si>
  <si>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</si>
  <si>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</si>
  <si>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</si>
  <si>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</si>
  <si>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</si>
  <si>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</si>
  <si>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</si>
  <si>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</si>
  <si>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</si>
  <si>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</si>
  <si>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</si>
  <si>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</si>
  <si>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</si>
  <si>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</si>
  <si>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</si>
  <si>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</si>
  <si>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</si>
  <si>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</si>
  <si>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</si>
  <si>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</si>
  <si>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</si>
  <si>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</si>
  <si>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</si>
  <si>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</si>
  <si>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</si>
  <si>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</si>
  <si>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</si>
  <si>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</si>
  <si>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</si>
  <si>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</si>
  <si>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</si>
  <si>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</si>
  <si>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</si>
  <si>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</si>
  <si>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</si>
  <si>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</si>
  <si>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</si>
  <si>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</si>
  <si>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</si>
  <si>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</si>
  <si>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</si>
  <si>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</si>
  <si>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</si>
  <si>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</si>
  <si>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</si>
  <si>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</si>
  <si>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</si>
  <si>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</si>
  <si>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</si>
  <si>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</si>
  <si>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</si>
  <si>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</si>
  <si>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</si>
  <si>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</si>
  <si>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</si>
  <si>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</si>
  <si>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</si>
  <si>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</si>
  <si>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</si>
  <si>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</si>
  <si>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</si>
  <si>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</si>
  <si>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</si>
  <si>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</si>
  <si>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</si>
  <si>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</si>
  <si>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</si>
  <si>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</si>
  <si>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</si>
  <si>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</si>
  <si>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</si>
  <si>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</si>
  <si>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</si>
  <si>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</si>
  <si>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</si>
  <si>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</si>
  <si>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</si>
  <si>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</si>
  <si>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</si>
  <si>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</si>
  <si>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</si>
  <si>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</si>
  <si>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</si>
  <si>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</si>
  <si>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</si>
  <si>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</si>
  <si>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</si>
  <si>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</si>
  <si>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</si>
  <si>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</si>
  <si>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</si>
  <si>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</si>
  <si>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</si>
  <si>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</si>
  <si>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</si>
  <si>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</si>
  <si>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</si>
  <si>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</si>
  <si>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</si>
  <si>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</si>
  <si>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</si>
  <si>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</si>
  <si>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</si>
  <si>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</si>
  <si>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</si>
  <si>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</si>
  <si>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</si>
  <si>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</si>
  <si>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</si>
  <si>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</si>
  <si>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</si>
  <si>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</si>
  <si>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</si>
  <si>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</si>
  <si>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</si>
  <si>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</si>
  <si>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</si>
  <si>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</si>
  <si>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</si>
  <si>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</si>
  <si>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</si>
  <si>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</si>
  <si>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</si>
  <si>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</si>
  <si>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</si>
  <si>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</si>
  <si>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</si>
  <si>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</si>
  <si>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</si>
  <si>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</si>
  <si>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</si>
  <si>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</si>
  <si>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</si>
  <si>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</si>
  <si>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</si>
  <si>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</si>
  <si>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</si>
  <si>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</si>
  <si>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</si>
  <si>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</si>
  <si>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</si>
  <si>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</si>
  <si>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</si>
  <si>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</si>
  <si>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</si>
  <si>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</si>
  <si>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</si>
  <si>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</si>
  <si>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</si>
  <si>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</si>
  <si>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</si>
  <si>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</si>
  <si>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</si>
  <si>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</si>
  <si>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</si>
  <si>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</si>
  <si>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</si>
  <si>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</si>
  <si>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</si>
  <si>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</si>
  <si>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</si>
  <si>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</si>
  <si>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</si>
  <si>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</si>
  <si>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</si>
  <si>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</si>
  <si>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</si>
  <si>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</si>
  <si>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</si>
  <si>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</si>
  <si>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</si>
  <si>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</si>
  <si>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</si>
  <si>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</si>
  <si>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</si>
  <si>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</si>
  <si>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</si>
  <si>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</si>
  <si>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</si>
  <si>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</si>
  <si>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</si>
  <si>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</si>
  <si>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</si>
  <si>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</si>
  <si>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</si>
  <si>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</si>
  <si>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</si>
  <si>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</si>
  <si>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</si>
  <si>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</si>
  <si>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</si>
  <si>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</si>
  <si>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</si>
  <si>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</si>
  <si>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</si>
  <si>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</si>
  <si>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</si>
  <si>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</si>
  <si>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</si>
  <si>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</si>
  <si>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</si>
  <si>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</si>
  <si>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</si>
  <si>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</si>
  <si>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</si>
  <si>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</si>
  <si>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</si>
  <si>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</si>
  <si>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</si>
  <si>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</si>
  <si>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</si>
  <si>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</si>
  <si>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</si>
  <si>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</si>
  <si>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</si>
  <si>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</si>
  <si>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</si>
  <si>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</si>
  <si>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</si>
  <si>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</si>
  <si>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</si>
  <si>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</si>
  <si>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</si>
  <si>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</si>
  <si>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</si>
  <si>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</si>
  <si>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</si>
  <si>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</si>
  <si>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</si>
  <si>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</si>
  <si>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</si>
  <si>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</si>
  <si>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</si>
  <si>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</si>
  <si>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</si>
  <si>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</si>
  <si>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</si>
  <si>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</si>
  <si>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</si>
  <si>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</si>
  <si>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</si>
  <si>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</si>
  <si>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</si>
  <si>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</si>
  <si>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</si>
  <si>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</si>
  <si>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</si>
  <si>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</si>
  <si>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</si>
  <si>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</si>
  <si>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</si>
  <si>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</si>
  <si>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</si>
  <si>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</si>
  <si>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</si>
  <si>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</si>
  <si>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</si>
  <si>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</si>
  <si>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</si>
  <si>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</si>
  <si>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</si>
  <si>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</si>
  <si>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</si>
  <si>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</si>
  <si>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</si>
  <si>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</si>
  <si>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</si>
  <si>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</si>
  <si>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</si>
  <si>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</si>
  <si>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</si>
  <si>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</si>
  <si>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</si>
  <si>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</si>
  <si>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</si>
  <si>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</si>
  <si>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</si>
  <si>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</si>
  <si>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</si>
  <si>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</si>
  <si>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</si>
  <si>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</si>
  <si>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</si>
  <si>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</si>
  <si>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</si>
  <si>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</si>
  <si>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</si>
  <si>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</si>
  <si>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</si>
  <si>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</si>
  <si>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</si>
  <si>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</si>
  <si>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</si>
  <si>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</si>
  <si>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</si>
  <si>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</si>
  <si>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</si>
  <si>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</si>
  <si>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</si>
  <si>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</si>
  <si>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</si>
  <si>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</si>
  <si>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</si>
  <si>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</si>
  <si>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</si>
  <si>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</si>
  <si>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</si>
  <si>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</si>
  <si>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</si>
  <si>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</si>
  <si>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</si>
  <si>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</si>
  <si>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</si>
  <si>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</si>
  <si>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</si>
  <si>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</si>
  <si>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</si>
  <si>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</si>
  <si>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</si>
  <si>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</si>
  <si>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</si>
  <si>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</si>
  <si>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</si>
  <si>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</si>
  <si>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</si>
  <si>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</si>
  <si>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</si>
  <si>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</si>
  <si>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</si>
  <si>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</si>
  <si>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</si>
  <si>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</si>
  <si>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</si>
  <si>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</si>
  <si>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</si>
  <si>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</si>
  <si>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</si>
  <si>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</si>
  <si>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</si>
  <si>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</si>
  <si>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</si>
  <si>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</si>
  <si>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</si>
  <si>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</si>
  <si>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</si>
  <si>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</si>
  <si>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</si>
  <si>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</si>
  <si>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</si>
  <si>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</si>
  <si>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</si>
  <si>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</si>
  <si>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</si>
  <si>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</si>
  <si>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</si>
  <si>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</si>
  <si>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</si>
  <si>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</si>
  <si>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</si>
  <si>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</si>
  <si>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</si>
  <si>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</si>
  <si>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</si>
  <si>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</si>
  <si>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</si>
  <si>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</si>
  <si>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</si>
  <si>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</si>
  <si>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</si>
  <si>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</si>
  <si>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</si>
  <si>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</si>
  <si>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</si>
  <si>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</si>
  <si>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</si>
  <si>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</si>
  <si>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</si>
  <si>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</si>
  <si>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</si>
  <si>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</si>
  <si>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</si>
  <si>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</si>
  <si>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</si>
  <si>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</si>
  <si>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</si>
  <si>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</si>
  <si>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</si>
  <si>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</si>
  <si>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</si>
  <si>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</si>
  <si>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</si>
  <si>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</si>
  <si>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</si>
  <si>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</si>
  <si>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</si>
  <si>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</si>
  <si>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</si>
  <si>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</si>
  <si>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</si>
  <si>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</si>
  <si>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</si>
  <si>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</si>
  <si>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</si>
  <si>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</si>
  <si>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</si>
  <si>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</si>
  <si>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</si>
  <si>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</si>
  <si>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</si>
  <si>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</si>
  <si>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</si>
  <si>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</si>
  <si>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</si>
  <si>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</si>
  <si>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</si>
  <si>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</si>
  <si>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</si>
  <si>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</si>
  <si>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</si>
  <si>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</si>
  <si>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</si>
  <si>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</si>
  <si>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</si>
  <si>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</si>
  <si>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</si>
  <si>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</si>
  <si>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</si>
  <si>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</si>
  <si>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</si>
  <si>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</si>
  <si>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</si>
  <si>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</si>
  <si>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</si>
  <si>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</si>
  <si>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</si>
  <si>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</si>
  <si>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</si>
  <si>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</si>
  <si>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</si>
  <si>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</si>
  <si>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</si>
  <si>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</si>
  <si>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</si>
  <si>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</si>
  <si>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</si>
  <si>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</si>
  <si>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</si>
  <si>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</si>
  <si>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</si>
  <si>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</si>
  <si>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</si>
  <si>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</si>
  <si>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</si>
  <si>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</si>
  <si>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</si>
  <si>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</si>
  <si>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</si>
  <si>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</si>
  <si>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</si>
  <si>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</si>
  <si>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</si>
  <si>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</si>
  <si>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</si>
  <si>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</si>
  <si>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</si>
  <si>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</si>
  <si>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</si>
  <si>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</si>
  <si>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</si>
  <si>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</si>
  <si>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</si>
  <si>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</si>
  <si>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</si>
  <si>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</si>
  <si>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</si>
  <si>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</si>
  <si>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</si>
  <si>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</si>
  <si>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</si>
  <si>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</si>
  <si>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</si>
  <si>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</si>
  <si>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</si>
  <si>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</si>
  <si>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</si>
  <si>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</si>
  <si>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</si>
  <si>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</si>
  <si>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</si>
  <si>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</si>
  <si>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</si>
  <si>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</si>
  <si>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</si>
  <si>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</si>
  <si>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</si>
  <si>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</si>
  <si>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</si>
  <si>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</si>
  <si>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</si>
  <si>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</si>
  <si>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</si>
  <si>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</si>
  <si>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</si>
  <si>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</si>
  <si>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</si>
  <si>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</si>
  <si>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</si>
  <si>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</si>
  <si>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</si>
  <si>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</si>
  <si>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</si>
  <si>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</si>
  <si>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</si>
  <si>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</si>
  <si>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</si>
  <si>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</si>
  <si>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</si>
  <si>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</si>
  <si>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</si>
  <si>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</si>
  <si>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</si>
  <si>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</si>
  <si>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</si>
  <si>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</si>
  <si>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</si>
  <si>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</si>
  <si>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</si>
  <si>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</si>
  <si>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</si>
  <si>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</si>
  <si>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</si>
  <si>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</si>
  <si>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</si>
  <si>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</si>
  <si>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</si>
  <si>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</si>
  <si>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</si>
  <si>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</si>
  <si>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</si>
  <si>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</si>
  <si>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</si>
  <si>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</si>
  <si>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</si>
  <si>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</si>
  <si>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</si>
  <si>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</si>
  <si>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</si>
  <si>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</si>
  <si>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</si>
  <si>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</si>
  <si>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</si>
  <si>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</si>
  <si>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</si>
  <si>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</si>
  <si>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</si>
  <si>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</si>
  <si>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</si>
  <si>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</si>
  <si>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</si>
  <si>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</si>
  <si>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</si>
  <si>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</si>
  <si>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</si>
  <si>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</si>
  <si>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</si>
  <si>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</si>
  <si>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</si>
  <si>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</si>
  <si>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</si>
  <si>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</si>
  <si>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</si>
  <si>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</si>
  <si>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</si>
  <si>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</si>
  <si>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</si>
  <si>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</si>
  <si>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</si>
  <si>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</si>
  <si>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</si>
  <si>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</si>
  <si>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</si>
  <si>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</si>
  <si>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</si>
  <si>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</si>
  <si>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</si>
  <si>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</si>
  <si>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</si>
  <si>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</si>
  <si>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</si>
  <si>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</si>
  <si>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</si>
  <si>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</si>
  <si>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</si>
  <si>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</si>
  <si>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</si>
  <si>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</si>
  <si>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</si>
  <si>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</si>
  <si>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</si>
  <si>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</si>
  <si>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</si>
  <si>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</si>
  <si>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</si>
  <si>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</si>
  <si>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</si>
  <si>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</si>
  <si>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</si>
  <si>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</si>
  <si>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</si>
  <si>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</si>
  <si>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</si>
  <si>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</si>
  <si>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</si>
  <si>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</si>
  <si>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</si>
  <si>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</si>
  <si>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</si>
  <si>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</si>
  <si>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</si>
  <si>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</si>
  <si>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</si>
  <si>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</si>
  <si>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</si>
  <si>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</si>
  <si>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</si>
  <si>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</si>
  <si>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</si>
  <si>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</si>
  <si>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</si>
  <si>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</si>
  <si>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</si>
  <si>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</si>
  <si>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</si>
  <si>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</si>
  <si>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</si>
  <si>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</si>
  <si>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</si>
  <si>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</si>
  <si>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</si>
  <si>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</si>
  <si>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</si>
  <si>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</si>
  <si>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</si>
  <si>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</si>
  <si>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</si>
  <si>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</si>
  <si>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</si>
  <si>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</si>
  <si>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</si>
  <si>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</si>
  <si>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</si>
  <si>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</si>
  <si>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</si>
  <si>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</si>
  <si>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</si>
  <si>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</si>
  <si>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</si>
  <si>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</si>
  <si>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</si>
  <si>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</si>
  <si>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</si>
  <si>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</si>
  <si>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</si>
  <si>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</si>
  <si>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</si>
  <si>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</si>
  <si>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</si>
  <si>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</si>
  <si>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</si>
  <si>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</si>
  <si>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</si>
  <si>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</si>
  <si>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</si>
  <si>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</si>
  <si>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</si>
  <si>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</si>
  <si>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</si>
  <si>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</si>
  <si>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</si>
  <si>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</si>
  <si>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</si>
  <si>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</si>
  <si>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</si>
  <si>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</si>
  <si>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</si>
  <si>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</si>
  <si>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</si>
  <si>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</si>
  <si>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</si>
  <si>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</si>
  <si>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</si>
  <si>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</si>
  <si>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</si>
  <si>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</si>
  <si>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</si>
  <si>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</si>
  <si>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</si>
  <si>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</si>
  <si>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</si>
  <si>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</si>
  <si>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</si>
  <si>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</si>
  <si>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</si>
  <si>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</si>
  <si>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</si>
  <si>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</si>
  <si>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</si>
  <si>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</si>
  <si>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</si>
  <si>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</si>
  <si>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</si>
  <si>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</si>
  <si>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</si>
  <si>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</si>
  <si>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</si>
  <si>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</si>
  <si>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</si>
  <si>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</si>
  <si>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</si>
  <si>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</si>
  <si>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</si>
  <si>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</si>
  <si>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</si>
  <si>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</si>
  <si>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</si>
  <si>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</si>
  <si>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</si>
  <si>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</si>
  <si>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</si>
  <si>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</si>
  <si>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</si>
  <si>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</si>
  <si>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</si>
  <si>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</si>
  <si>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</si>
  <si>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</si>
  <si>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</si>
  <si>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</si>
  <si>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</si>
  <si>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</si>
  <si>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</si>
  <si>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</si>
  <si>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</si>
  <si>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</si>
  <si>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</si>
  <si>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</si>
  <si>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</si>
  <si>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</si>
  <si>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</si>
  <si>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</si>
  <si>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</si>
  <si>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</si>
  <si>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</si>
  <si>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</si>
  <si>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</si>
  <si>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</si>
  <si>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</si>
  <si>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</si>
  <si>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</si>
  <si>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</si>
  <si>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</si>
  <si>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</si>
  <si>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</si>
  <si>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</si>
  <si>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</si>
  <si>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</si>
  <si>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</si>
  <si>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</si>
  <si>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</si>
  <si>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</si>
  <si>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</si>
  <si>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</si>
  <si>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</si>
  <si>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</si>
  <si>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</si>
  <si>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</si>
  <si>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</si>
  <si>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</si>
  <si>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</si>
  <si>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</si>
  <si>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</si>
  <si>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</si>
  <si>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</si>
  <si>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</si>
  <si>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</si>
  <si>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</si>
  <si>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</si>
  <si>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</si>
  <si>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</si>
  <si>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</si>
  <si>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</si>
  <si>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</si>
  <si>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</si>
  <si>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</si>
  <si>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</si>
  <si>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</si>
  <si>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</si>
  <si>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</si>
  <si>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</si>
  <si>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</si>
  <si>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</si>
  <si>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</si>
  <si>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</si>
  <si>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</si>
  <si>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</si>
  <si>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</si>
  <si>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</si>
  <si>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</si>
  <si>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</si>
  <si>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</si>
  <si>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</si>
  <si>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</si>
  <si>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</si>
  <si>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</si>
  <si>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</si>
  <si>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</si>
  <si>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</si>
  <si>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</si>
  <si>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</si>
  <si>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</si>
  <si>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</si>
  <si>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</si>
  <si>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</si>
  <si>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</si>
  <si>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</si>
  <si>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</si>
  <si>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</si>
  <si>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</si>
  <si>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</si>
  <si>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</si>
  <si>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</si>
  <si>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</si>
  <si>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</si>
  <si>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</si>
  <si>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</si>
  <si>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</si>
  <si>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</si>
  <si>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</si>
  <si>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</si>
  <si>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</si>
  <si>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</si>
  <si>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</si>
  <si>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</si>
  <si>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</si>
  <si>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</si>
  <si>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</si>
  <si>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</si>
  <si>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</si>
  <si>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</si>
  <si>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</si>
  <si>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</si>
  <si>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</si>
  <si>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</si>
  <si>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</si>
  <si>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</si>
  <si>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</si>
  <si>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</si>
  <si>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</si>
  <si>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</si>
  <si>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</si>
  <si>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</si>
  <si>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</si>
  <si>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</si>
  <si>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</si>
  <si>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</si>
  <si>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</si>
  <si>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</si>
  <si>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</si>
  <si>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</si>
  <si>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</si>
  <si>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</si>
  <si>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</si>
  <si>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</si>
  <si>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</si>
  <si>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</si>
  <si>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</si>
  <si>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</si>
  <si>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</si>
  <si>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</si>
  <si>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</si>
  <si>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</si>
  <si>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</si>
  <si>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</si>
  <si>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</si>
  <si>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</si>
  <si>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</si>
  <si>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</si>
  <si>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</si>
  <si>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</si>
  <si>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</si>
  <si>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</si>
  <si>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</si>
  <si>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</si>
  <si>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</si>
  <si>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</si>
  <si>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</si>
  <si>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</si>
  <si>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</si>
  <si>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</si>
  <si>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</si>
  <si>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</si>
  <si>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</si>
  <si>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</si>
  <si>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</si>
  <si>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</si>
  <si>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</si>
  <si>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</si>
  <si>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</si>
  <si>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</si>
  <si>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</si>
  <si>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</si>
  <si>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</si>
  <si>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</si>
  <si>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</si>
  <si>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</si>
  <si>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</si>
  <si>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</si>
  <si>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</si>
  <si>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</si>
  <si>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</si>
  <si>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</si>
  <si>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</si>
  <si>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</si>
  <si>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</si>
  <si>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</si>
  <si>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</si>
  <si>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</si>
  <si>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</si>
  <si>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</si>
  <si>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</si>
  <si>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</si>
  <si>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</si>
  <si>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</si>
  <si>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</si>
  <si>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</si>
  <si>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</si>
  <si>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</si>
  <si>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</si>
  <si>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</si>
  <si>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</si>
  <si>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</si>
  <si>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</si>
  <si>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</si>
  <si>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</si>
  <si>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</si>
  <si>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</si>
  <si>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</si>
  <si>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</si>
  <si>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</si>
  <si>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</si>
  <si>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</si>
  <si>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</si>
  <si>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</si>
  <si>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</si>
  <si>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</si>
  <si>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</si>
  <si>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</si>
  <si>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</si>
  <si>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</si>
  <si>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</si>
  <si>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</si>
  <si>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</si>
  <si>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</si>
  <si>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</si>
  <si>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</si>
  <si>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</si>
  <si>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</si>
  <si>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</si>
  <si>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</si>
  <si>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</si>
  <si>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</si>
  <si>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</si>
  <si>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</si>
  <si>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</si>
  <si>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</si>
  <si>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</si>
  <si>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</si>
  <si>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</si>
  <si>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</si>
  <si>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</si>
  <si>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</si>
  <si>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</si>
  <si>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</si>
  <si>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</si>
  <si>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</si>
  <si>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</si>
  <si>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</si>
  <si>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</si>
  <si>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</si>
  <si>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</si>
  <si>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</si>
  <si>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</si>
  <si>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</si>
  <si>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</si>
  <si>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</si>
  <si>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</si>
  <si>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</si>
  <si>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</si>
  <si>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</si>
  <si>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</si>
  <si>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</si>
  <si>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</si>
  <si>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</si>
  <si>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</si>
  <si>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</si>
  <si>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</si>
  <si>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</si>
  <si>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</si>
  <si>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</si>
  <si>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</si>
  <si>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</si>
  <si>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</si>
  <si>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</si>
  <si>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</si>
  <si>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</si>
  <si>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</si>
  <si>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</si>
  <si>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</si>
  <si>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</si>
  <si>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</si>
  <si>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</si>
  <si>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</si>
  <si>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</si>
  <si>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</si>
  <si>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</si>
  <si>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</si>
  <si>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</si>
  <si>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</si>
  <si>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</si>
  <si>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</si>
  <si>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</si>
  <si>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</si>
  <si>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</si>
  <si>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</si>
  <si>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</si>
  <si>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</si>
  <si>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</si>
  <si>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</si>
  <si>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</si>
  <si>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</si>
  <si>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</si>
  <si>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</si>
  <si>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</si>
  <si>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</si>
  <si>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</si>
  <si>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</si>
  <si>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</si>
  <si>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</si>
  <si>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</si>
  <si>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</si>
  <si>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</si>
  <si>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</si>
  <si>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</si>
  <si>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</si>
  <si>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</si>
  <si>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</si>
  <si>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</si>
  <si>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</si>
  <si>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</si>
  <si>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</si>
  <si>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</si>
  <si>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</si>
  <si>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</si>
  <si>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</si>
  <si>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</si>
  <si>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</si>
  <si>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</si>
  <si>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</si>
  <si>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</si>
  <si>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</si>
  <si>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</si>
  <si>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</si>
  <si>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</si>
  <si>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</si>
  <si>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</si>
  <si>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</si>
  <si>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</si>
  <si>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</si>
  <si>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</si>
  <si>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</si>
  <si>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</si>
  <si>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</si>
  <si>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</si>
  <si>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</si>
  <si>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</si>
  <si>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</si>
  <si>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</si>
  <si>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</si>
  <si>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</si>
  <si>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</si>
  <si>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</si>
  <si>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</si>
  <si>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</si>
  <si>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</si>
  <si>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</si>
  <si>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</si>
  <si>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</si>
  <si>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</si>
  <si>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</si>
  <si>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</si>
  <si>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</si>
  <si>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</si>
  <si>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</si>
  <si>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</si>
  <si>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</si>
  <si>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</si>
  <si>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</si>
  <si>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</si>
  <si>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</si>
  <si>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</si>
  <si>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</si>
  <si>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</si>
  <si>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</si>
  <si>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</si>
  <si>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</si>
  <si>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</si>
  <si>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</si>
  <si>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</si>
  <si>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</si>
  <si>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</si>
  <si>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</si>
  <si>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</si>
  <si>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</si>
  <si>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</si>
  <si>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</si>
  <si>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</si>
  <si>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</si>
  <si>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</si>
  <si>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</si>
  <si>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</si>
  <si>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</si>
  <si>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</si>
  <si>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</si>
  <si>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</si>
  <si>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</si>
  <si>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</si>
  <si>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</si>
  <si>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</si>
  <si>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</si>
  <si>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</si>
  <si>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</si>
  <si>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</si>
  <si>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</si>
  <si>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</si>
  <si>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</si>
  <si>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</si>
  <si>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</si>
  <si>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</si>
  <si>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</si>
  <si>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</si>
  <si>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</si>
  <si>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</si>
  <si>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</si>
  <si>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</si>
  <si>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</si>
  <si>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</si>
  <si>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</si>
  <si>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</si>
  <si>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</si>
  <si>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</si>
  <si>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</si>
  <si>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</si>
  <si>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</si>
  <si>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</si>
  <si>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</si>
  <si>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</si>
  <si>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</si>
  <si>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</si>
  <si>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</si>
  <si>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</si>
  <si>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</si>
  <si>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</si>
  <si>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</si>
  <si>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</si>
  <si>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</si>
  <si>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</si>
  <si>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</si>
  <si>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</si>
  <si>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</si>
  <si>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</si>
  <si>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</si>
  <si>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</si>
  <si>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</si>
  <si>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</si>
  <si>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</si>
  <si>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</si>
  <si>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</si>
  <si>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</si>
  <si>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</si>
  <si>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</si>
  <si>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</si>
  <si>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</si>
  <si>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</si>
  <si>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</si>
  <si>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</si>
  <si>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</si>
  <si>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</si>
  <si>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</si>
  <si>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</si>
  <si>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</si>
  <si>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</si>
  <si>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</si>
  <si>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</si>
  <si>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</si>
  <si>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</si>
  <si>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</si>
  <si>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</si>
  <si>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</si>
  <si>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</si>
  <si>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</si>
  <si>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</si>
  <si>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</si>
  <si>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</si>
  <si>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</si>
  <si>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</si>
  <si>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</si>
  <si>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</si>
  <si>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</si>
  <si>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</si>
  <si>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</si>
  <si>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</si>
  <si>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</si>
  <si>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</si>
  <si>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</si>
  <si>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</si>
  <si>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</si>
  <si>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</si>
  <si>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</si>
  <si>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</si>
  <si>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</si>
  <si>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</si>
  <si>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</si>
  <si>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</si>
  <si>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</si>
  <si>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</si>
  <si>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</si>
  <si>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</si>
  <si>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</si>
  <si>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</si>
  <si>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</si>
  <si>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</si>
  <si>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</si>
  <si>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</si>
  <si>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</si>
  <si>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</si>
  <si>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</si>
  <si>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</si>
  <si>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</si>
  <si>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</si>
  <si>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</si>
  <si>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</si>
  <si>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</si>
  <si>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</si>
  <si>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</si>
  <si>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</si>
  <si>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</si>
  <si>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</si>
  <si>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</si>
  <si>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PCM-20251113-00000222</t>
  </si>
  <si>
    <t>TE Issue // Site is located inside Aramco access not available and Site owner is Latis</t>
  </si>
  <si>
    <t>PCM-20251113-00000490</t>
  </si>
  <si>
    <t>ETA 90 Min</t>
  </si>
  <si>
    <t xml:space="preserve"> PCM-20250215-00000830 </t>
  </si>
  <si>
    <t>LTE site still down and  site located in aramco area access issue need special permission</t>
  </si>
  <si>
    <t>PCM-20251113-00000469</t>
  </si>
  <si>
    <t>Sceco unpaid bill, neighbor not allow connected pg due to noise</t>
  </si>
  <si>
    <t>NO PCM</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</si>
  <si>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</si>
  <si>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</si>
  <si>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</si>
  <si>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</si>
  <si>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</si>
  <si>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</si>
  <si>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</si>
  <si>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</si>
  <si>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</si>
  <si>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PCM-20251113-00000582</t>
  </si>
  <si>
    <t>EM team moved need 15 min</t>
  </si>
  <si>
    <t>PCM-20251112-00000671</t>
  </si>
  <si>
    <t>cells down Due to rectifire issue , Team visted and found two obsolete ZTE rectifier modules not giving proper output voltage and cells flapping, team will submit it to WH for repairing , ETA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</si>
</sst>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4" dataDxfId="173" headerRowBorderDxfId="171" tableBorderDxfId="172" totalsRowBorderDxfId="170">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7" dataDxfId="156" headerRowBorderDxfId="154" tableBorderDxfId="155" totalsRowBorderDxfId="153">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2" totalsRowShown="0" headerRowDxfId="15" dataDxfId="14" headerRowBorderDxfId="12" tableBorderDxfId="13">
  <autoFilter ref="A1:L14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3"/>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311.43789432870108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9376</v>
      </c>
      <c r="E3" s="110"/>
      <c r="F3" s="111" t="s">
        <v>24</v>
      </c>
      <c r="G3" s="112" t="str">
        <f t="shared" ref="G3:G21" ca="1" si="0">IFERROR(NOW()-F3,"")</f>
        <v/>
      </c>
      <c r="H3" s="111">
        <v>45974.352719907409</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45974.386320254627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45974.386320254627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45974.386320254627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45974.386320254627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45974.386320254627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45974.386320254627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45974.386320254627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45974.386320254627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45974.386320254627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45974.386320254627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45974.386320254627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45974.386320254627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45974.386320254627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45974.386320254627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45974.386320254627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45974.386320254627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45974.386320254627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45974.386320254627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ref="G22:G53" ca="1" si="1">IFERROR(NOW()-F22,"")</f>
        <v>45974.386320254627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45974.386320254627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45974.386320254627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45974.386320254627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45974.386320254627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45974.386320254627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45974.386320254627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45974.386320254627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45974.386320254627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45974.386320254627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45974.386320254627</v>
      </c>
      <c r="H32" s="111"/>
      <c r="I32" s="109" t="str">
        <f>IFERROR(VLOOKUP(D32,DB!A:F,6,0),"")</f>
        <v/>
      </c>
      <c r="J32" s="109" t="str">
        <f>IFERROR(VLOOKUP(D32,DB!A:G,7,0),"")</f>
        <v/>
      </c>
      <c r="K32" s="113"/>
      <c r="L32" s="114" t="str">
        <f>IFERROR(VLOOKUP(D32,DB!A:I,9,0),"")</f>
        <v/>
      </c>
    </row>
    <row r="33" spans="1:12" ht="15" customHeight="1">
      <c r="A33" s="117"/>
      <c r="B33" s="118" t="str">
        <f>IFERROR(VLOOKUP(D33,DB!A:K,11,0),"")</f>
        <v/>
      </c>
      <c r="C33" s="118"/>
      <c r="D33" s="118"/>
      <c r="E33" s="119"/>
      <c r="F33" s="120"/>
      <c r="G33" s="121">
        <f t="shared" ca="1" si="1"/>
        <v>45974.386320254627</v>
      </c>
      <c r="H33" s="120"/>
      <c r="I33" s="118" t="str">
        <f>IFERROR(VLOOKUP(D33,DB!A:F,6,0),"")</f>
        <v/>
      </c>
      <c r="J33" s="118" t="str">
        <f>IFERROR(VLOOKUP(D33,DB!A:G,7,0),"")</f>
        <v/>
      </c>
      <c r="K33" s="122"/>
      <c r="L33" s="123" t="str">
        <f>IFERROR(VLOOKUP(D33,DB!A:I,9,0),"")</f>
        <v/>
      </c>
    </row>
    <row r="34" spans="1:12" ht="15" customHeight="1">
      <c r="A34" s="152"/>
      <c r="B34" s="153" t="str">
        <f>IFERROR(VLOOKUP(D34,DB!A:K,11,0),"")</f>
        <v/>
      </c>
      <c r="C34" s="153"/>
      <c r="D34" s="153"/>
      <c r="E34" s="154"/>
      <c r="F34" s="149"/>
      <c r="G34" s="155">
        <f ca="1">IFERROR(NOW()-F34,"")</f>
        <v>45974.386320254627</v>
      </c>
      <c r="H34" s="149"/>
      <c r="I34" s="153" t="str">
        <f>IFERROR(VLOOKUP(D34,DB!A:F,6,0),"")</f>
        <v/>
      </c>
      <c r="J34" s="153" t="str">
        <f>IFERROR(VLOOKUP(D34,DB!A:G,7,0),"")</f>
        <v/>
      </c>
      <c r="K34" s="156"/>
      <c r="L34" s="157" t="str">
        <f>IFERROR(VLOOKUP(D34,DB!A:I,9,0),"")</f>
        <v/>
      </c>
    </row>
    <row r="35" spans="1:12" ht="15" customHeight="1">
      <c r="A35" s="152"/>
      <c r="B35" s="153" t="str">
        <f>IFERROR(VLOOKUP(D35,DB!A:K,11,0),"")</f>
        <v/>
      </c>
      <c r="C35" s="153"/>
      <c r="D35" s="153"/>
      <c r="E35" s="154"/>
      <c r="F35" s="149"/>
      <c r="G35" s="155">
        <f ca="1">IFERROR(NOW()-F35,"")</f>
        <v>45974.386320254627</v>
      </c>
      <c r="H35" s="149"/>
      <c r="I35" s="153" t="str">
        <f>IFERROR(VLOOKUP(D35,DB!A:F,6,0),"")</f>
        <v/>
      </c>
      <c r="J35" s="153" t="str">
        <f>IFERROR(VLOOKUP(D35,DB!A:G,7,0),"")</f>
        <v/>
      </c>
      <c r="K35" s="156"/>
      <c r="L35" s="157" t="str">
        <f>IFERROR(VLOOKUP(D35,DB!A:I,9,0),"")</f>
        <v/>
      </c>
    </row>
    <row r="36" spans="1:12" ht="15" customHeight="1">
      <c r="A36" s="152"/>
      <c r="B36" s="153" t="str">
        <f>IFERROR(VLOOKUP(D36,DB!A:K,11,0),"")</f>
        <v/>
      </c>
      <c r="C36" s="153"/>
      <c r="D36" s="153"/>
      <c r="E36" s="154"/>
      <c r="F36" s="149"/>
      <c r="G36" s="155">
        <f ca="1">IFERROR(NOW()-F36,"")</f>
        <v>45974.386320254627</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45974.386320254627</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45974.386320254627</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45974.386320254627</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45974.386320254627</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45974.386320254627</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45974.386320254627</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45974.386320254627</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45974.386320254627</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45974.386320254627</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45974.386320254627</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45974.386320254627</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45974.386320254627</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45974.386320254627</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45974.386320254627</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45974.386320254627</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45974.386320254627</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45974.386320254627</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45974.386320254627</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45974.386320254627</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45974.386320254627</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45974.386320254627</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45974.386320254627</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45974.386320254627</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45974.386320254627</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45974.386320254627</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45974.386320254627</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45974.386320254627</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45974.386320254627</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45974.386320254627</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45974.386320254627</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45974.386320254627</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45974.386320254627</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45974.386320254627</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45974.386320254627</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45974.386320254627</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45974.386320254627</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45974.386320254627</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45974.386320254627</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45974.386320254627</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45974.386320254627</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45974.386320254627</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45974.386320254627</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45974.386320254627</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45974.386320254627</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45974.386320254627</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45974.386320254627</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45974.386320254627</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45974.386320254627</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45974.386320254627</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45974.386320254627</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45974.386320254627</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45974.386320254627</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45974.386320254627</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45974.386320254627</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45974.386320254627</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45974.386320254627</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45974.386320254627</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45974.386320254627</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45974.386320254627</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45974.386320254627</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45974.386320254627</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45974.386320254627</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45974.386320254627</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45974.386320254627</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45974.386320254627</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45974.386320254627</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45974.386320254627</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45974.386320254627</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45974.386320254627</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45974.386320254627</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45974.386320254627</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45974.386320254627</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45974.386320254627</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45974.386320254627</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45974.386320254627</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45974.386320254627</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45974.386320254627</v>
      </c>
      <c r="H113" s="149"/>
      <c r="I113" s="153" t="str">
        <f>IFERROR(VLOOKUP(D113,DB!A:F,6,0),"")</f>
        <v/>
      </c>
      <c r="J113" s="153" t="str">
        <f>IFERROR(VLOOKUP(D113,DB!A:G,7,0),"")</f>
        <v/>
      </c>
      <c r="K113" s="156"/>
      <c r="L113" s="157" t="str">
        <f>IFERROR(VLOOKUP(D113,DB!A:I,9,0),"")</f>
        <v/>
      </c>
    </row>
  </sheetData>
  <customSheetViews>
    <customSheetView guid="{F6042A99-DD27-4453-835D-0834D95730CC}" filter="1" showAutoFilter="1">
      <pageMargins left="0" right="0" top="0" bottom="0" header="0" footer="0"/>
      <autoFilter ref="B1:M1" xr:uid="{BABE03BA-EE83-4FB5-BC9B-DA30C4880684}"/>
    </customSheetView>
  </customSheetViews>
  <dataValidations count="2">
    <dataValidation allowBlank="1" showInputMessage="1" showErrorMessage="1" sqref="E1" xr:uid="{5DBA255D-CDD9-49FB-AD3C-AF70AB4EE696}"/>
    <dataValidation type="list" allowBlank="1" showInputMessage="1" showErrorMessage="1" sqref="E2:E11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K7" sqref="K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149.38648229166574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45974.149513888886</v>
      </c>
      <c r="G4" s="105">
        <f t="shared" ref="G4:G10" ca="1" si="1">IFERROR(NOW()-F4,"-")</f>
        <v>0.2368063657413586</v>
      </c>
      <c r="H4" s="104">
        <v>45974.126597222225</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24534</v>
      </c>
      <c r="E5" s="103" t="s">
        <v>39021</v>
      </c>
      <c r="F5" s="104">
        <v>45974.326226851852</v>
      </c>
      <c r="G5" s="105">
        <f t="shared" ca="1" si="1"/>
        <v>6.0093402775237337E-2</v>
      </c>
      <c r="H5" s="104">
        <v>45974.301817129628</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45974.386320254627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t="shared" ca="1" si="1"/>
        <v>45974.386320254627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45974.386320254627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45974.386320254627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27"/>
      <c r="B10" s="128" t="str">
        <f>IFERROR(VLOOKUP(D10,DB!A:K,11,0),"")</f>
        <v/>
      </c>
      <c r="C10" s="128"/>
      <c r="D10" s="128"/>
      <c r="E10" s="129"/>
      <c r="F10" s="130"/>
      <c r="G10" s="131">
        <f t="shared" ca="1" si="1"/>
        <v>45974.386320254627</v>
      </c>
      <c r="H10" s="130"/>
      <c r="I10" s="128" t="str">
        <f>IFERROR(VLOOKUP(D10,DB!A:F,6,0),"")</f>
        <v/>
      </c>
      <c r="J10" s="128" t="str">
        <f>IFERROR(VLOOKUP(D10,DB!A:G,7,0),"")</f>
        <v/>
      </c>
      <c r="K10" s="132"/>
      <c r="L10" s="128" t="str">
        <f>IFERROR(VLOOKUP(D10,DB!A:I,9,0),"")</f>
        <v/>
      </c>
      <c r="M10" s="128"/>
      <c r="N10" s="128"/>
      <c r="O10" s="128"/>
      <c r="P10" s="128"/>
      <c r="Q10" s="128"/>
      <c r="R10" s="128"/>
      <c r="S10" s="128"/>
      <c r="T10" s="128"/>
      <c r="U10" s="128"/>
      <c r="V10" s="128"/>
      <c r="W10" s="128"/>
      <c r="X10" s="128"/>
      <c r="Y10" s="128"/>
      <c r="Z10" s="128"/>
      <c r="AA10" s="128"/>
      <c r="AB10" s="128"/>
      <c r="AC10" s="128"/>
      <c r="AD10" s="128"/>
      <c r="AE10" s="128"/>
      <c r="AF10" s="128"/>
      <c r="AG10" s="128"/>
      <c r="AH10" s="128"/>
      <c r="AI10" s="128"/>
      <c r="AJ10" s="128"/>
      <c r="AK10" s="128"/>
      <c r="AL10" s="128"/>
      <c r="AM10" s="128"/>
      <c r="AN10" s="128"/>
      <c r="AO10" s="128"/>
      <c r="AP10" s="128"/>
      <c r="AQ10" s="128"/>
      <c r="AR10" s="128"/>
      <c r="AS10" s="128"/>
      <c r="AT10" s="128"/>
      <c r="AU10" s="128"/>
      <c r="AV10" s="128"/>
      <c r="AW10" s="128"/>
      <c r="AX10" s="128"/>
      <c r="AY10" s="128"/>
      <c r="AZ10" s="128"/>
      <c r="BA10" s="128"/>
      <c r="BB10" s="128"/>
      <c r="BC10" s="128"/>
      <c r="BD10" s="128"/>
      <c r="BE10" s="128"/>
      <c r="BF10" s="128"/>
      <c r="BG10" s="128"/>
      <c r="BH10" s="128"/>
      <c r="BI10" s="128"/>
      <c r="BJ10" s="128"/>
      <c r="BK10" s="128"/>
      <c r="BL10" s="128"/>
      <c r="BM10" s="128"/>
      <c r="BN10" s="128"/>
      <c r="BO10" s="128"/>
      <c r="BP10" s="128"/>
      <c r="BQ10" s="128"/>
      <c r="BR10" s="128"/>
      <c r="BS10" s="128"/>
      <c r="BT10" s="128"/>
      <c r="BU10" s="128"/>
      <c r="BV10" s="128"/>
      <c r="BW10" s="128"/>
      <c r="BX10" s="128"/>
      <c r="BY10" s="128"/>
      <c r="BZ10" s="128"/>
      <c r="CA10" s="128"/>
      <c r="CB10" s="128"/>
      <c r="CC10" s="128"/>
      <c r="CD10" s="128"/>
      <c r="CE10" s="128"/>
      <c r="CF10" s="128"/>
      <c r="CG10" s="128"/>
      <c r="CH10" s="128"/>
      <c r="CI10" s="128"/>
      <c r="CJ10" s="133"/>
    </row>
    <row r="11" spans="1:88" ht="31.5" customHeight="1">
      <c r="A11" s="102"/>
      <c r="B11" s="18" t="str">
        <f>IFERROR(VLOOKUP(D11,DB!A:K,11,0),"")</f>
        <v/>
      </c>
      <c r="C11" s="18"/>
      <c r="D11" s="18"/>
      <c r="E11" s="103"/>
      <c r="F11" s="104"/>
      <c r="G11" s="105">
        <f ca="1">IFERROR(NOW()-F11,"-")</f>
        <v>45974.386320254627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45974.386320254627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45974.386320254627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45974.386320254627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45974.386320254627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45974.386320254627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45974.386320254627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45974.386320254627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s="158" customFormat="1" ht="31.5" customHeight="1">
      <c r="A19" s="102"/>
      <c r="B19" s="18" t="str">
        <f>IFERROR(VLOOKUP(D19,DB!A:K,11,0),"")</f>
        <v/>
      </c>
      <c r="C19" s="18"/>
      <c r="D19" s="18"/>
      <c r="E19" s="103"/>
      <c r="F19" s="104"/>
      <c r="G19" s="105">
        <f ca="1">IFERROR(NOW()-F19,"-")</f>
        <v>45974.386320254627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45974.386320254627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45974.386320254627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45974.386320254627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27"/>
      <c r="B23" s="128" t="str">
        <f>IFERROR(VLOOKUP(D23,DB!A:K,11,0),"")</f>
        <v/>
      </c>
      <c r="C23" s="128"/>
      <c r="D23" s="128"/>
      <c r="E23" s="129"/>
      <c r="F23" s="130"/>
      <c r="G23" s="131">
        <f ca="1">IFERROR(NOW()-F23,"-")</f>
        <v>45974.386320254627</v>
      </c>
      <c r="H23" s="130"/>
      <c r="I23" s="128" t="str">
        <f>IFERROR(VLOOKUP(D23,DB!A:F,6,0),"")</f>
        <v/>
      </c>
      <c r="J23" s="128" t="str">
        <f>IFERROR(VLOOKUP(D23,DB!A:G,7,0),"")</f>
        <v/>
      </c>
      <c r="K23" s="132"/>
      <c r="L23" s="128" t="str">
        <f>IFERROR(VLOOKUP(D23,DB!A:I,9,0),"")</f>
        <v/>
      </c>
      <c r="M23" s="128"/>
      <c r="N23" s="128"/>
      <c r="O23" s="128"/>
      <c r="P23" s="128"/>
      <c r="Q23" s="128"/>
      <c r="R23" s="128"/>
      <c r="S23" s="128"/>
      <c r="T23" s="128"/>
      <c r="U23" s="128"/>
      <c r="V23" s="128"/>
      <c r="W23" s="128"/>
      <c r="X23" s="128"/>
      <c r="Y23" s="128"/>
      <c r="Z23" s="128"/>
      <c r="AA23" s="128"/>
      <c r="AB23" s="128"/>
      <c r="AC23" s="128"/>
      <c r="AD23" s="128"/>
      <c r="AE23" s="128"/>
      <c r="AF23" s="128"/>
      <c r="AG23" s="128"/>
      <c r="AH23" s="128"/>
      <c r="AI23" s="128"/>
      <c r="AJ23" s="128"/>
      <c r="AK23" s="128"/>
      <c r="AL23" s="128"/>
      <c r="AM23" s="128"/>
      <c r="AN23" s="128"/>
      <c r="AO23" s="128"/>
      <c r="AP23" s="128"/>
      <c r="AQ23" s="128"/>
      <c r="AR23" s="128"/>
      <c r="AS23" s="128"/>
      <c r="AT23" s="128"/>
      <c r="AU23" s="128"/>
      <c r="AV23" s="128"/>
      <c r="AW23" s="128"/>
      <c r="AX23" s="128"/>
      <c r="AY23" s="128"/>
      <c r="AZ23" s="128"/>
      <c r="BA23" s="128"/>
      <c r="BB23" s="128"/>
      <c r="BC23" s="128"/>
      <c r="BD23" s="128"/>
      <c r="BE23" s="128"/>
      <c r="BF23" s="128"/>
      <c r="BG23" s="128"/>
      <c r="BH23" s="128"/>
      <c r="BI23" s="128"/>
      <c r="BJ23" s="128"/>
      <c r="BK23" s="128"/>
      <c r="BL23" s="128"/>
      <c r="BM23" s="128"/>
      <c r="BN23" s="128"/>
      <c r="BO23" s="128"/>
      <c r="BP23" s="128"/>
      <c r="BQ23" s="128"/>
      <c r="BR23" s="128"/>
      <c r="BS23" s="128"/>
      <c r="BT23" s="128"/>
      <c r="BU23" s="128"/>
      <c r="BV23" s="128"/>
      <c r="BW23" s="128"/>
      <c r="BX23" s="128"/>
      <c r="BY23" s="128"/>
      <c r="BZ23" s="128"/>
      <c r="CA23" s="128"/>
      <c r="CB23" s="128"/>
      <c r="CC23" s="128"/>
      <c r="CD23" s="128"/>
      <c r="CE23" s="128"/>
      <c r="CF23" s="128"/>
      <c r="CG23" s="128"/>
      <c r="CH23" s="128"/>
      <c r="CI23" s="128"/>
      <c r="CJ23" s="133"/>
    </row>
    <row r="24" spans="1:88" ht="31.5" customHeight="1">
      <c r="A24" s="102"/>
      <c r="B24" s="18" t="str">
        <f>IFERROR(VLOOKUP(D24,DB!A:K,11,0),"")</f>
        <v/>
      </c>
      <c r="C24" s="18"/>
      <c r="D24" s="18"/>
      <c r="E24" s="103"/>
      <c r="F24" s="104"/>
      <c r="G24" s="105">
        <f ca="1">IFERROR(NOW()-F24,"-")</f>
        <v>45974.386320254627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45974.386320254627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45974.386320254627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45974.386320254627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45974.386320254627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45974.386320254627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45974.386320254627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45974.386320254627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45974.386320254627</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45974.386320254627</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45974.386320254627</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45974.386320254627</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45974.386320254627</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45974.386320254627</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45974.386320254627</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45974.386320254627</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45974.386320254627</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45974.386320254627</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45974.386320254627</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45974.386320254627</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45974.386320254627</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45974.386320254627</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45974.386320254627</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45974.386320254627</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45974.386320254627</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45974.386320254627</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45974.386320254627</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45974.386320254627</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45974.386320254627</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45974.386320254627</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45974.386320254627</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45974.386320254627</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45974.386320254627</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45974.386320254627</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45974.386320254627</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45974.386320254627</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27"/>
      <c r="B60" s="128" t="str">
        <f>IFERROR(VLOOKUP(D60,DB!A:K,11,0),"")</f>
        <v/>
      </c>
      <c r="C60" s="128"/>
      <c r="D60" s="128"/>
      <c r="E60" s="129"/>
      <c r="F60" s="130"/>
      <c r="G60" s="131">
        <f ca="1">IFERROR(NOW()-F60,"-")</f>
        <v>45974.386320254627</v>
      </c>
      <c r="H60" s="130"/>
      <c r="I60" s="128" t="str">
        <f>IFERROR(VLOOKUP(D60,DB!A:F,6,0),"")</f>
        <v/>
      </c>
      <c r="J60" s="128" t="str">
        <f>IFERROR(VLOOKUP(D60,DB!A:G,7,0),"")</f>
        <v/>
      </c>
      <c r="K60" s="132"/>
      <c r="L60" s="128" t="str">
        <f>IFERROR(VLOOKUP(D60,DB!A:I,9,0),"")</f>
        <v/>
      </c>
      <c r="M60" s="128"/>
      <c r="N60" s="128"/>
      <c r="O60" s="128"/>
      <c r="P60" s="128"/>
      <c r="Q60" s="128"/>
      <c r="R60" s="128"/>
      <c r="S60" s="128"/>
      <c r="T60" s="128"/>
      <c r="U60" s="128"/>
      <c r="V60" s="128"/>
      <c r="W60" s="128"/>
      <c r="X60" s="128"/>
      <c r="Y60" s="128"/>
      <c r="Z60" s="128"/>
      <c r="AA60" s="128"/>
      <c r="AB60" s="128"/>
      <c r="AC60" s="128"/>
      <c r="AD60" s="128"/>
      <c r="AE60" s="128"/>
      <c r="AF60" s="128"/>
      <c r="AG60" s="128"/>
      <c r="AH60" s="128"/>
      <c r="AI60" s="128"/>
      <c r="AJ60" s="128"/>
      <c r="AK60" s="128"/>
      <c r="AL60" s="128"/>
      <c r="AM60" s="128"/>
      <c r="AN60" s="128"/>
      <c r="AO60" s="128"/>
      <c r="AP60" s="128"/>
      <c r="AQ60" s="128"/>
      <c r="AR60" s="128"/>
      <c r="AS60" s="128"/>
      <c r="AT60" s="128"/>
      <c r="AU60" s="128"/>
      <c r="AV60" s="128"/>
      <c r="AW60" s="128"/>
      <c r="AX60" s="128"/>
      <c r="AY60" s="128"/>
      <c r="AZ60" s="128"/>
      <c r="BA60" s="128"/>
      <c r="BB60" s="128"/>
      <c r="BC60" s="128"/>
      <c r="BD60" s="128"/>
      <c r="BE60" s="128"/>
      <c r="BF60" s="128"/>
      <c r="BG60" s="128"/>
      <c r="BH60" s="128"/>
      <c r="BI60" s="128"/>
      <c r="BJ60" s="128"/>
      <c r="BK60" s="128"/>
      <c r="BL60" s="128"/>
      <c r="BM60" s="128"/>
      <c r="BN60" s="128"/>
      <c r="BO60" s="128"/>
      <c r="BP60" s="128"/>
      <c r="BQ60" s="128"/>
      <c r="BR60" s="128"/>
      <c r="BS60" s="128"/>
      <c r="BT60" s="128"/>
      <c r="BU60" s="128"/>
      <c r="BV60" s="128"/>
      <c r="BW60" s="128"/>
      <c r="BX60" s="128"/>
      <c r="BY60" s="128"/>
      <c r="BZ60" s="128"/>
      <c r="CA60" s="128"/>
      <c r="CB60" s="128"/>
      <c r="CC60" s="128"/>
      <c r="CD60" s="128"/>
      <c r="CE60" s="128"/>
      <c r="CF60" s="128"/>
      <c r="CG60" s="128"/>
      <c r="CH60" s="128"/>
      <c r="CI60" s="128"/>
      <c r="CJ60" s="133"/>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tabSelected="1"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45974.386320254627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45974.386320254627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45974.386320254627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45974.386320254627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45974.386320254627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45974.386320254627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45974.386320254627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45974.386320254627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45974.386320254627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45974.386320254627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45974.386320254627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45974.386320254627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45974.386320254627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45974.386320254627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45974.386320254627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45974.386320254627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45974.386320254627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45974.386320254627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45974.386320254627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45974.386320254627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45974.386320254627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45974.386320254627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45974.386320254627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45974.386320254627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45974.386320254627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45974.386320254627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45974.386320254627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45974.386320254627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45974.386320254627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45974.386320254627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45974.386320254627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45974.386320254627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45974.386320254627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45974.386320254627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45974.386320254627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45974.386320254627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45974.386320254627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45974.386320254627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45974.386320254627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45974.386320254627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45974.386320254627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45974.386320254627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45974.386320254627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45974.386320254627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45974.386320254627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45974.386320254627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45974.386320254627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45974.386320254627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45974.386320254627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45974.386320254627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45974.386320254627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45974.386320254627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45974.386320254627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45974.386320254627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45974.386320254627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45974.386320254627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45974.386320254627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45974.386320254627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45974.386320254627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45974.386320254627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45974.386320254627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45974.386320254627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45974.386320254627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45974.386320254627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45974.386320254627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45974.386320254627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45974.386320254627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45974.386320254627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45974.386320254627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45974.386320254627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45974.386320254627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45974.386320254627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45974.386320254627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45974.386320254627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45974.386320254627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45974.386320254627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45974.386320254627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45974.386320254627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45974.386320254627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45974.386320254627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45974.386320254627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45974.386320254627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45974.386320254627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45974.386320254627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45974.386320254627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45974.386320254627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45974.386320254627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45974.386320254627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45974.386320254627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45974.386320254627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45974.386320254627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45974.386320254627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45974.386320254627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45974.386320254627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45974.386320254627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45974.386320254627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45974.386320254627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45974.386320254627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45974.386320254627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45974.386320254627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45974.386320254627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45974.386320254627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45974.386320254627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45974.386320254627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45974.386320254627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45974.386320254627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45974.386320254627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45974.386320254627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45974.386320254627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45974.386320254627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45974.386320254627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45974.386320254627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45974.386320254627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45974.386320254627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45974.386320254627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45974.386320254627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45974.386320254627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45974.386320254627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45974.386320254627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45974.386320254627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45974.386320254627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45974.386320254627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45974.386320254627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45974.386320254627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45974.386320254627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45974.386320254627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45974.386320254627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45974.386320254627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45974.386320254627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45974.386320254627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45974.386320254627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45974.386320254627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45974.386320254627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45974.386320254627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45974.386320254627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45974.386320254627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45974.386320254627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45974.386320254627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45974.386320254627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45974.386320254627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45974.386320254627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45974.386320254627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45974.386320254627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45974.386320254627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45974.386320254627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45974.386320254627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45974.386320254627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45974.386320254627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45974.386320254627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45974.386320254627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45974.386320254627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45974.386320254627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45974.386320254627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45974.386320254627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45974.386320254627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45974.386320254627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45974.386320254627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45974.386320254627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45974.386320254627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45974.386320254627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45974.386320254627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45974.386320254627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45974.386320254627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45974.386320254627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45974.386320254627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45974.386320254627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45974.386320254627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45974.386320254627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45974.386320254627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45974.386320254627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45974.386320254627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45974.386320254627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45974.386320254627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45974.386320254627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45974.386320254627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45974.386320254627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45974.386320254627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45974.386320254627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45974.386320254627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45974.386320254627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45974.386320254627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45974.386320254627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45974.386320254627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45974.386320254627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45974.386320254627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45974.386320254627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45974.386320254627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45974.386320254627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45974.386320254627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45974.386320254627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45974.386320254627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45974.386320254627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45974.386320254627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45974.386320254627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45974.386320254627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45974.386320254627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45974.386320254627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45974.386320254627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45974.386320254627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45974.386320254627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45974.386320254627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45974.386320254627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45974.386320254627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45974.386320254627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45974.386320254627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45974.386320254627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45974.386320254627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45974.386320254627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45974.386320254627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45974.386320254627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45974.386320254627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45974.386320254627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45974.386320254627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45974.386320254627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45974.386320254627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45974.386320254627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45974.386320254627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45974.386320254627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45974.386320254627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45974.386320254627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45974.386320254627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45974.386320254627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45974.386320254627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45974.386320254627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45974.386320254627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45974.386320254627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45974.386320254627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45974.386320254627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45974.386320254627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45974.386320254627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45974.386320254627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45974.386320254627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45974.386320254627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45974.386320254627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45974.386320254627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45974.386320254627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45974.386320254627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45974.386320254627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45974.386320254627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45974.386320254627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45974.386320254627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45974.386320254627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45974.386320254627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45974.386320254627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45974.386320254627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45974.386320254627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45974.386320254627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45974.386320254627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45974.386320254627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45974.386320254627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45974.386320254627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45974.386320254627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45974.386320254627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45974.386320254627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45974.386320254627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45974.386320254627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45974.386320254627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45974.386320254627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45974.386320254627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45974.386320254627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45974.386320254627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45974.386320254627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45974.386320254627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45974.386320254627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45974.386320254627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45974.386320254627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45974.386320254627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45974.386320254627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45974.386320254627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45974.386320254627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45974.386320254627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45974.386320254627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45974.386320254627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45974.386320254627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45974.386320254627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45974.386320254627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45974.386320254627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45974.386320254627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45974.386320254627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45974.386320254627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45974.386320254627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45974.386320254627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45974.386320254627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45974.386320254627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45974.386320254627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45974.386320254627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45974.386320254627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45974.386320254627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45974.386320254627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45974.386320254627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45974.386320254627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45974.386320254627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45974.386320254627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45974.386320254627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45974.386320254627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45974.386320254627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45974.386320254627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45974.386320254627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45974.386320254627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45974.386320254627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45974.386320254627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45974.386320254627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45974.386320254627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45974.386320254627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45974.386320254627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45974.386320254627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45974.386320254627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45974.386320254627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45974.386320254627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45974.386320254627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45974.386320254627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45974.386320254627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45974.386320254627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45974.386320254627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45974.386320254627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45974.386320254627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45974.386320254627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45974.386320254627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45974.386320254627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45974.386320254627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45974.386320254627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45974.386320254627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45974.386320254627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45974.386320254627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45974.386320254627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45974.386320254627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45974.386320254627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45974.386320254627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45974.386320254627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45974.386320254627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45974.386320254627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45974.386320254627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45974.386320254627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45974.386320254627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45974.386320254627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45974.386320254627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45974.386320254627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45974.386320254627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45974.386320254627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45974.386320254627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45974.386320254627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45974.386320254627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45974.386320254627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45974.386320254627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45974.386320254627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45974.386320254627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45974.386320254627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45974.386320254627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45974.386320254627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45974.386320254627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45974.386320254627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45974.386320254627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45974.386320254627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45974.386320254627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45974.386320254627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45974.386320254627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45974.386320254627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45974.386320254627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45974.386320254627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45974.386320254627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45974.386320254627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45974.386320254627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45974.386320254627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45974.386320254627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45974.386320254627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45974.386320254627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45974.386320254627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45974.386320254627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45974.386320254627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45974.386320254627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45974.386320254627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45974.386320254627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45974.386320254627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45974.386320254627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45974.386320254627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45974.386320254627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45974.386320254627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45974.386320254627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45974.386320254627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45974.386320254627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45974.386320254627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45974.386320254627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45974.386320254627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45974.386320254627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45974.386320254627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45974.386320254627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45974.386320254627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45974.386320254627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45974.386320254627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45974.386320254627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45974.386320254627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45974.386320254627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45974.386320254627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45974.386320254627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45974.386320254627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45974.386320254627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45974.386320254627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45974.386320254627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45974.386320254627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45974.386320254627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45974.386320254627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45974.386320254627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45974.386320254627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45974.386320254627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45974.386320254627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45974.386320254627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45974.386320254627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45974.386320254627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45974.386320254627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45974.386320254627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45974.386320254627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45974.386320254627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45974.386320254627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45974.386320254627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45974.386320254627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45974.386320254627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45974.386320254627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45974.386320254627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45974.386320254627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45974.386320254627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45974.386320254627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45974.386320254627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45974.386320254627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45974.386320254627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45974.386320254627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45974.386320254627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45974.386320254627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45974.386320254627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45974.386320254627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45974.386320254627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45974.386320254627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45974.386320254627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45974.386320254627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45974.386320254627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45974.386320254627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45974.386320254627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45974.386320254627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45974.386320254627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45974.386320254627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45974.386320254627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45974.386320254627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45974.386320254627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45974.386320254627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45974.386320254627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45974.386320254627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45974.386320254627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45974.386320254627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45974.386320254627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45974.386320254627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45974.386320254627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45974.386320254627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45974.386320254627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45974.386320254627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45974.386320254627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45974.386320254627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45974.386320254627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45974.386320254627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45974.386320254627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45974.386320254627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45974.386320254627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45974.386320254627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45974.386320254627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45974.386320254627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45974.386320254627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45974.386320254627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45974.386320254627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45974.386320254627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45974.386320254627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45974.386320254627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45974.386320254627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45974.386320254627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45974.386320254627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45974.386320254627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45974.386320254627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45974.386320254627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45974.386320254627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45974.386320254627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45974.386320254627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45974.386320254627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45974.386320254627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45974.386320254627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45974.386320254627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45974.386320254627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45974.386320254627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45974.386320254627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45974.386320254627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45974.386320254627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45974.386320254627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45974.386320254627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45974.386320254627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45974.386320254627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45974.386320254627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45974.386320254627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45974.386320254627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45974.386320254627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45974.386320254627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45974.386320254627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45974.386320254627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45974.386320254627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45974.386320254627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45974.386320254627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45974.386320254627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45974.386320254627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45974.386320254627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45974.386320254627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45974.386320254627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45974.386320254627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45974.386320254627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45974.386320254627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45974.386320254627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45974.386320254627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45974.386320254627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45974.386320254627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45974.386320254627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45974.386320254627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45974.386320254627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45974.386320254627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45974.386320254627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45974.386320254627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45974.386320254627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45974.386320254627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45974.386320254627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45974.386320254627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45974.386320254627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45974.386320254627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45974.386320254627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45974.386320254627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45974.386320254627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45974.386320254627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45974.386320254627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45974.386320254627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45974.386320254627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45974.386320254627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45974.386320254627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45974.386320254627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45974.386320254627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45974.386320254627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45974.386320254627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45974.386320254627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45974.386320254627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45974.386320254627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45974.386320254627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45974.386320254627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45974.386320254627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45974.386320254627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45974.386320254627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45974.386320254627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45974.386320254627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45974.386320254627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45974.386320254627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45974.386320254627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45974.386320254627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45974.386320254627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45974.386320254627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45974.386320254627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45974.386320254627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45974.386320254627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45974.386320254627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45974.386320254627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45974.386320254627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45974.386320254627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45974.386320254627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45974.386320254627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45974.386320254627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45974.386320254627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45974.386320254627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45974.386320254627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45974.386320254627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45974.386320254627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45974.386320254627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45974.386320254627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45974.386320254627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45974.386320254627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45974.386320254627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45974.386320254627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45974.386320254627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45974.386320254627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45974.386320254627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45974.386320254627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45974.386320254627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45974.386320254627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45974.386320254627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45974.386320254627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45974.386320254627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45974.386320254627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45974.386320254627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45974.386320254627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45974.386320254627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45974.386320254627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45974.386320254627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45974.386320254627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45974.386320254627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45974.386320254627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45974.386320254627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45974.386320254627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45974.386320254627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45974.386320254627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45974.386320254627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45974.386320254627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45974.386320254627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45974.386320254627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45974.386320254627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45974.386320254627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45974.386320254627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45974.386320254627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45974.386320254627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45974.386320254627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45974.386320254627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45974.386320254627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45974.386320254627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45974.386320254627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45974.386320254627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45974.386320254627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45974.386320254627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45974.386320254627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45974.386320254627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45974.386320254627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45974.386320254627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45974.386320254627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45974.386320254627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45974.386320254627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45974.386320254627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45974.386320254627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45974.386320254627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45974.386320254627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45974.386320254627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45974.386320254627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45974.386320254627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45974.386320254627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45974.386320254627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45974.386320254627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45974.386320254627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45974.386320254627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45974.386320254627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45974.386320254627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45974.386320254627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45974.386320254627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45974.386320254627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45974.386320254627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45974.386320254627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45974.386320254627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45974.386320254627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45974.386320254627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45974.386320254627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45974.386320254627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45974.386320254627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45974.386320254627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45974.386320254627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45974.386320254627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45974.386320254627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45974.386320254627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45974.386320254627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45974.386320254627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45974.386320254627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45974.386320254627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45974.386320254627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45974.386320254627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45974.386320254627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45974.386320254627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45974.386320254627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45974.386320254627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45974.386320254627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45974.386320254627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45974.386320254627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45974.386320254627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45974.386320254627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45974.386320254627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45974.386320254627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45974.386320254627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45974.386320254627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45974.386320254627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45974.386320254627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45974.386320254627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45974.386320254627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45974.386320254627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45974.386320254627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45974.386320254627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45974.386320254627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45974.386320254627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45974.386320254627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45974.386320254627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45974.386320254627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45974.386320254627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45974.386320254627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45974.386320254627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45974.386320254627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45974.386320254627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45974.386320254627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45974.386320254627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45974.386320254627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45974.386320254627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45974.386320254627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45974.386320254627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45974.386320254627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45974.386320254627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45974.386320254627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45974.386320254627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45974.386320254627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45974.386320254627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45974.386320254627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45974.386320254627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45974.386320254627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45974.386320254627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45974.386320254627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45974.386320254627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45974.386320254627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45974.386320254627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45974.386320254627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45974.386320254627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45974.386320254627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45974.386320254627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45974.386320254627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45974.386320254627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45974.386320254627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45974.386320254627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45974.386320254627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45974.386320254627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45974.386320254627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45974.386320254627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45974.386320254627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45974.386320254627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45974.386320254627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45974.386320254627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45974.386320254627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45974.386320254627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45974.386320254627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45974.386320254627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45974.386320254627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45974.386320254627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45974.386320254627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45974.386320254627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45974.386320254627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45974.386320254627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45974.386320254627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45974.386320254627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45974.386320254627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45974.386320254627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45974.386320254627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45974.386320254627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45974.386320254627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45974.386320254627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45974.386320254627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45974.386320254627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45974.386320254627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45974.386320254627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45974.386320254627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45974.386320254627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45974.386320254627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45974.386320254627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45974.386320254627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45974.386320254627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45974.386320254627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45974.386320254627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45974.386320254627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45974.386320254627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45974.386320254627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45974.386320254627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45974.386320254627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45974.386320254627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45974.386320254627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45974.386320254627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45974.386320254627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45974.386320254627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45974.386320254627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45974.386320254627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45974.386320254627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45974.386320254627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45974.386320254627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45974.386320254627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45974.386320254627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45974.386320254627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45974.386320254627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45974.386320254627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45974.386320254627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45974.386320254627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45974.386320254627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45974.386320254627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45974.386320254627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45974.386320254627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45974.386320254627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45974.386320254627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45974.386320254627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45974.386320254627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45974.386320254627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45974.386320254627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45974.386320254627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45974.386320254627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45974.386320254627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45974.386320254627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45974.386320254627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45974.386320254627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45974.386320254627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45974.386320254627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45974.386320254627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45974.386320254627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45974.386320254627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45974.386320254627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45974.386320254627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45974.386320254627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45974.386320254627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45974.386320254627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45974.386320254627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45974.386320254627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45974.386320254627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45974.386320254627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45974.386320254627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45974.386320254627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45974.386320254627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45974.386320254627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45974.386320254627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45974.386320254627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45974.386320254627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45974.386320254627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45974.386320254627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45974.386320254627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45974.386320254627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45974.386320254627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45974.386320254627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45974.386320254627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45974.386320254627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45974.386320254627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45974.386320254627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45974.386320254627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45974.386320254627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45974.386320254627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45974.386320254627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45974.386320254627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45974.386320254627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45974.386320254627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45974.386320254627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45974.386320254627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45974.386320254627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45974.386320254627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45974.386320254627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45974.386320254627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45974.386320254627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45974.386320254627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45974.386320254627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45974.386320254627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45974.386320254627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45974.386320254627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45974.386320254627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45974.386320254627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45974.386320254627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45974.386320254627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45974.386320254627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45974.386320254627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45974.386320254627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45974.386320254627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45974.386320254627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45974.386320254627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45974.386320254627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45974.386320254627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45974.386320254627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45974.386320254627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45974.386320254627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45974.386320254627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45974.386320254627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45974.386320254627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45974.386320254627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45974.386320254627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45974.386320254627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45974.386320254627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45974.386320254627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45974.386320254627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45974.386320254627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45974.386320254627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45974.386320254627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45974.386320254627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45974.386320254627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45974.386320254627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45974.386320254627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45974.386320254627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45974.386320254627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45974.386320254627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45974.386320254627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45974.386320254627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45974.386320254627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45974.386320254627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45974.386320254627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45974.386320254627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45974.386320254627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45974.386320254627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45974.386320254627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45974.386320254627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45974.386320254627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45974.386320254627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45974.386320254627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45974.386320254627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45974.386320254627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45974.386320254627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45974.386320254627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45974.386320254627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45974.386320254627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45974.386320254627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45974.386320254627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45974.386320254627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45974.386320254627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45974.386320254627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45974.386320254627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45974.386320254627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45974.386320254627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45974.386320254627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45974.386320254627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45974.386320254627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45974.386320254627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45974.386320254627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45974.386320254627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45974.386320254627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45974.386320254627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45974.386320254627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45974.386320254627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45974.386320254627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45974.386320254627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45974.386320254627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45974.386320254627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45974.386320254627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45974.386320254627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45974.386320254627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45974.386320254627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45974.386320254627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45974.386320254627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45974.386320254627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45974.386320254627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45974.386320254627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45974.386320254627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45974.386320254627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45974.386320254627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45974.386320254627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45974.386320254627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45974.386320254627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45974.386320254627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45974.386320254627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45974.386320254627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45974.386320254627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45974.386320254627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45974.386320254627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45974.386320254627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45974.386320254627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45974.386320254627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45974.386320254627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45974.386320254627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45974.386320254627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45974.386320254627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45974.386320254627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45974.386320254627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45974.386320254627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45974.386320254627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45974.386320254627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45974.386320254627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45974.386320254627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45974.386320254627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45974.386320254627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45974.386320254627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45974.386320254627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45974.386320254627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45974.386320254627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45974.386320254627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45974.386320254627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45974.386320254627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45974.386320254627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45974.386320254627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45974.386320254627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45974.386320254627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45974.386320254627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45974.386320254627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45974.386320254627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45974.386320254627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45974.386320254627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45974.386320254627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45974.386320254627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45974.386320254627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45974.386320254627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45974.386320254627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45974.386320254627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45974.386320254627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45974.386320254627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45974.386320254627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45974.386320254627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45974.386320254627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45974.386320254627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45974.386320254627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45974.386320254627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45974.386320254627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45974.386320254627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45974.386320254627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45974.386320254627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45974.386320254627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45974.386320254627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45974.386320254627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45974.386320254627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45974.386320254627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45974.386320254627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45974.386320254627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45974.386320254627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45974.386320254627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45974.386320254627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45974.386320254627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45974.386320254627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45974.386320254627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45974.386320254627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45974.386320254627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45974.386320254627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45974.386320254627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45974.386320254627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45974.386320254627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45974.386320254627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45974.386320254627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45974.386320254627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45974.386320254627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45974.386320254627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45974.386320254627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45974.386320254627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45974.386320254627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45974.386320254627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45974.386320254627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45974.386320254627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45974.386320254627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45974.386320254627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45974.386320254627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45974.386320254627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45974.386320254627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45974.386320254627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45974.386320254627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45974.386320254627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45974.386320254627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45974.386320254627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45974.386320254627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45974.386320254627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45974.386320254627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45974.386320254627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45974.386320254627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45974.386320254627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45974.386320254627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45974.386320254627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45974.386320254627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45974.386320254627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45974.386320254627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45974.386320254627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45974.386320254627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45974.386320254627</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270.90560266203101</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32798</v>
      </c>
      <c r="E3" s="95" t="s">
        <v>39021</v>
      </c>
      <c r="F3" s="96">
        <v>45974.31527777778</v>
      </c>
      <c r="G3" s="97">
        <f ca="1">IFERROR(NOW()-F3,"")</f>
        <v>7.1042476847651415E-2</v>
      </c>
      <c r="H3" s="96">
        <v>45974.309942129628</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36472</v>
      </c>
      <c r="E4" s="95" t="s">
        <v>39021</v>
      </c>
      <c r="F4" s="96"/>
      <c r="G4" s="97">
        <f ca="1">IFERROR(NOW()-F4,"")</f>
        <v>45974.386320254627</v>
      </c>
      <c r="H4" s="96">
        <v>45974.359918981485</v>
      </c>
      <c r="I4" s="135" t="str">
        <f>IFERROR(VLOOKUP(D4,DB!A:F,6,0),"")</f>
        <v>SCECO</v>
      </c>
      <c r="J4" s="135" t="str">
        <f>IFERROR(VLOOKUP(D4,DB!A:G,7,0),"")</f>
        <v>Dead</v>
      </c>
      <c r="K4" s="98" t="s">
        <v>39116</v>
      </c>
      <c r="L4" s="92" t="str">
        <f>IFERROR(VLOOKUP(D4,DB!A:I,9,0),"")</f>
        <v>Latis</v>
      </c>
    </row>
    <row r="5" spans="1:16" ht="15" customHeight="1">
      <c r="A5" s="135"/>
      <c r="B5" s="135" t="str">
        <f>IFERROR(VLOOKUP(D5,DB!A:K,11,0),"")</f>
        <v/>
      </c>
      <c r="C5" s="94"/>
      <c r="D5" s="92"/>
      <c r="E5" s="95"/>
      <c r="F5" s="96"/>
      <c r="G5" s="97">
        <f ca="1">IFERROR(NOW()-F5,"")</f>
        <v>45974.386320254627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45974.386320254627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45974.386320254627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45974.386320254627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45974.386320254627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45974.386320254627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45974.386320254627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45974.386320254627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45974.386320254627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45974.386320254627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45974.386320254627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45974.386320254627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45974.386320254627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45974.386320254627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45974.386320254627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45974.386320254627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45974.386320254627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45974.386320254627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45974.386320254627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45974.386320254627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45974.386320254627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45974.386320254627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45974.386320254627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45974.386320254627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45974.386320254627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45974.386320254627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45974.386320254627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45974.386320254627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45974.386320254627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45974.386320254627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45974.386320254627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45974.386320254627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45974.386320254627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45974.386320254627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45974.386320254627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45974.386320254627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45974.386320254627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45974.386320254627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45974.386320254627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45974.386320254627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45974.386320254627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45974.386320254627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45974.386320254627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45974.386320254627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45974.386320254627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45974.386320254627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45974.386320254627</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45974.386320254627</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45974.386320254627</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45974.386320254627</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45974.386320254627</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45974.386320254627</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45974.386320254627</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45974.386320254627</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45974.386320254627</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45974.386320254627</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45974.386320254627</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45974.386320254627</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45974.386320254627</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45974.386320254627</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45974.386320254627</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45974.386320254627</v>
      </c>
      <c r="H66" s="96"/>
      <c r="I66" s="135" t="str">
        <f>IFERROR(VLOOKUP(D66,DB!A:F,6,0),"")</f>
        <v/>
      </c>
      <c r="J66" s="135" t="str">
        <f>IFERROR(VLOOKUP(D66,DB!A:G,7,0),"")</f>
        <v/>
      </c>
      <c r="K66" s="98"/>
      <c r="L66" s="92" t="str">
        <f>IFERROR(VLOOKUP(D66,DB!A:I,9,0),"")</f>
        <v/>
      </c>
    </row>
  </sheetData>
  <dataValidations count="2">
    <dataValidation allowBlank="1" showInputMessage="1" showErrorMessage="1" sqref="E1" xr:uid="{A4F81451-56CC-4543-9497-104C4E44EE4B}"/>
    <dataValidation type="list" allowBlank="1" showInputMessage="1" showErrorMessage="1" sqref="E2:E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F10" sqref="F10"/>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82.554260069438897</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39102</v>
      </c>
      <c r="F3" s="38">
        <v>45926.188877314817</v>
      </c>
      <c r="G3" s="116">
        <f t="shared" ref="G3" ca="1" si="0">IFERROR(NOW()-F3,"")</f>
        <v>48.197442939810571</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39102</v>
      </c>
      <c r="F4" s="125">
        <v>45948.661111111112</v>
      </c>
      <c r="G4" s="126">
        <f t="shared" ref="G4:G15" ca="1" si="1">IFERROR(NOW()-F4,"")</f>
        <v>25.725209143514803</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t="s">
        <v>39125</v>
      </c>
      <c r="B6" s="124" t="str">
        <f>IFERROR(VLOOKUP(D6,DB!A:K,11,0),"")</f>
        <v>R5</v>
      </c>
      <c r="C6" s="124">
        <v>1</v>
      </c>
      <c r="D6" s="124" t="s">
        <v>33392</v>
      </c>
      <c r="E6" s="124" t="s">
        <v>39021</v>
      </c>
      <c r="F6" s="159">
        <v>45974.371979166666</v>
      </c>
      <c r="G6" s="126">
        <f t="shared" ca="1" si="1"/>
        <v>1.4341087960929144E-2</v>
      </c>
      <c r="H6" s="125">
        <v>45974.344942129632</v>
      </c>
      <c r="I6" s="124" t="str">
        <f>IFERROR(VLOOKUP(D6,DB!A:F,6,0),"")</f>
        <v>SCECO</v>
      </c>
      <c r="J6" s="124" t="str">
        <f>IFERROR(VLOOKUP(D6,DB!A:G,7,0),"")</f>
        <v>In progress</v>
      </c>
      <c r="K6" s="124" t="s">
        <v>39126</v>
      </c>
      <c r="L6" s="124" t="str">
        <f>IFERROR(VLOOKUP(D6,DB!A:I,9,0),"")</f>
        <v>Latis</v>
      </c>
    </row>
    <row r="7" spans="1:13">
      <c r="A7" s="124"/>
      <c r="B7" s="124" t="str">
        <f>IFERROR(VLOOKUP(#REF!,DB!A:K,11,0),"")</f>
        <v/>
      </c>
      <c r="C7" s="124"/>
      <c r="D7" s="124"/>
      <c r="E7" s="124"/>
      <c r="F7" s="124"/>
      <c r="G7" s="126">
        <f t="shared" ca="1" si="1"/>
        <v>45974.386320254627</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45974.386320254627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45974.386320254627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45974.386320254627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45974.386320254627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45974.386320254627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45974.386320254627</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45974.386320254627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45974.386320254627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45974.386320254627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45974.386320254627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45974.386320254627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45974.386320254627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45974.386320254627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45974.386320254627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45974.386320254627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45974.386320254627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45974.386320254627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45974.386320254627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45974.386320254627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45974.386320254627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45974.386320254627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45974.386320254627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45974.386320254627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45974.386320254627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45974.386320254627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45974.386320254627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45974.386320254627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45974.386320254627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45974.386320254627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45974.386320254627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45974.386320254627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45974.386320254627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45974.386320254627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45974.386320254627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45974.386320254627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45974.386320254627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45974.386320254627</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45974.386320254627</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45974.386320254627</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45974.386320254627</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45974.386320254627</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45974.386320254627</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45974.386320254627</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45974.386320254627</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45974.386320254627</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45974.386320254627</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45974.386320254627</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45974.386320254627</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45974.386320254627</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45974.386320254627</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45974.386320254627</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45974.386320254627</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45974.386320254627</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45974.386320254627</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45974.386320254627</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45974.386320254627</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45974.386320254627</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45974.386320254627</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45974.386320254627</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45974.386320254627</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45974.386320254627</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45974.386320254627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45974.386320254627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45974.386320254627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45974.386320254627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45974.386320254627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45974.386320254627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45974.386320254627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45974.386320254627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45974.386320254627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45974.386320254627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45974.386320254627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45974.386320254627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45974.386320254627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45974.386320254627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45974.386320254627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45974.386320254627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45974.386320254627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45974.386320254627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45974.386320254627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45974.386320254627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45974.386320254627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45974.386320254627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45974.386320254627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45974.386320254627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45974.386320254627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45974.386320254627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45974.386320254627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45974.386320254627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45974.386320254627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45974.386320254627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45974.386320254627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45974.386320254627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45974.386320254627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45974.386320254627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45974.386320254627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45974.386320254627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45974.386320254627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45974.386320254627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45974.386320254627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45974.386320254627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45974.386320254627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45974.386320254627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45974.386320254627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45974.386320254627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45974.386320254627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45974.386320254627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45974.386320254627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45974.386320254627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45974.386320254627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45974.386320254627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45974.386320254627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45974.386320254627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45974.386320254627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45974.386320254627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45974.386320254627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45974.386320254627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45974.386320254627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45974.386320254627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45974.386320254627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45974.386320254627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45974.386320254627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45974.386320254627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45974.386320254627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45974.386320254627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45974.386320254627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45974.386320254627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45974.386320254627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45974.386320254627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45974.386320254627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45974.386320254627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45974.386320254627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45974.386320254627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45974.386320254627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45974.386320254627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45974.386320254627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45974.386320254627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45974.386320254627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45974.386320254627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45974.386320254627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45974.386320254627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45974.386320254627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45974.386320254627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45974.386320254627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45974.386320254627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45974.386320254627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45974.386320254627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45974.386320254627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45974.386320254627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45974.386320254627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45974.386320254627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45974.386320254627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45974.386320254627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45974.386320254627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45974.386320254627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45974.386320254627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45974.386320254627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45974.386320254627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45974.386320254627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45974.386320254627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45974.386320254627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45974.386320254627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45974.386320254627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45974.386320254627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45974.386320254627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45974.386320254627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45974.386320254627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45974.386320254627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45974.386320254627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45974.386320254627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45974.386320254627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45974.386320254627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45974.386320254627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45974.386320254627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45974.386320254627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45974.386320254627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45974.386320254627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45974.386320254627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45974.386320254627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45974.386320254627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45974.386320254627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45974.386320254627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45974.386320254627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45974.386320254627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45974.386320254627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45974.386320254627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45974.386320254627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45974.386320254627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45974.386320254627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45974.386320254627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45974.386320254627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45974.386320254627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45974.386320254627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45974.386320254627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45974.386320254627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45974.386320254627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45974.386320254627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45974.386320254627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45974.386320254627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45974.386320254627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45974.386320254627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45974.386320254627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45974.386320254627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45974.386320254627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45974.386320254627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45974.386320254627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45974.386320254627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45974.386320254627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45974.386320254627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45974.386320254627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45974.386320254627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45974.386320254627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45974.386320254627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45974.386320254627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45974.386320254627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45974.386320254627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45974.386320254627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45974.386320254627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45974.386320254627</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2"/>
  <sheetViews>
    <sheetView workbookViewId="0">
      <selection activeCell="A3" sqref="A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39127</v>
      </c>
      <c r="B2" s="141" t="str">
        <f>IFERROR(VLOOKUP(D2,DB!A:K,11,0),"")</f>
        <v>R6</v>
      </c>
      <c r="C2" s="142">
        <v>1</v>
      </c>
      <c r="D2" s="141" t="s">
        <v>30913</v>
      </c>
      <c r="E2" s="124" t="s">
        <v>39021</v>
      </c>
      <c r="F2" s="151">
        <v>45973.331250000003</v>
      </c>
      <c r="G2" s="105">
        <f t="shared" ref="G2:G44" ca="1" si="0">IFERROR(NOW()-F2,"-")</f>
        <v>1.0550702546242974</v>
      </c>
      <c r="H2" s="143">
        <v>45973.190428240741</v>
      </c>
      <c r="I2" s="141" t="str">
        <f>IFERROR(VLOOKUP(D2,DB!A:F,6,0),"")</f>
        <v>SCECO</v>
      </c>
      <c r="J2" s="141" t="str">
        <f>IFERROR(VLOOKUP(D2,DB!A:G,7,0),"")</f>
        <v>Good</v>
      </c>
      <c r="K2" s="144" t="s">
        <v>39128</v>
      </c>
      <c r="L2" s="145" t="str">
        <f>IFERROR(VLOOKUP(D2,DB!A:I,9,0),"")</f>
        <v>Latis</v>
      </c>
    </row>
    <row r="3" spans="1:16382" ht="31.5" customHeight="1">
      <c r="A3" s="140"/>
      <c r="B3" s="141" t="str">
        <f>IFERROR(VLOOKUP(D3,DB!A:K,11,0),"")</f>
        <v/>
      </c>
      <c r="C3" s="142"/>
      <c r="D3" s="141"/>
      <c r="E3" s="124"/>
      <c r="F3" s="143"/>
      <c r="G3" s="105">
        <f t="shared" ca="1" si="0"/>
        <v>45974.386320254627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45974.386320254627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45974.386320254627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45974.386320254627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45974.386320254627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45974.386320254627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45974.386320254627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45974.386320254627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45974.386320254627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45974.386320254627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45974.386320254627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45974.386320254627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45974.386320254627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45974.386320254627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45974.386320254627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45974.386320254627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45974.386320254627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45974.386320254627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45974.386320254627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45974.386320254627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45974.386320254627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45974.386320254627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45974.386320254627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45974.386320254627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45974.386320254627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45974.386320254627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45974.386320254627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45974.386320254627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45974.386320254627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45974.386320254627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45974.386320254627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45974.386320254627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45974.386320254627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45974.386320254627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45974.386320254627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45974.386320254627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45974.386320254627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45974.386320254627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45974.386320254627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45974.386320254627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45974.386320254627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45974.386320254627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ref="G45:G108" ca="1" si="1">IFERROR(NOW()-F45,"-")</f>
        <v>45974.386320254627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45974.386320254627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45974.386320254627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45974.386320254627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45974.386320254627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45974.386320254627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45974.386320254627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45974.386320254627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45974.386320254627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45974.386320254627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45974.386320254627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45974.386320254627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45974.386320254627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45974.386320254627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45974.386320254627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45974.386320254627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45974.386320254627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45974.386320254627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45974.386320254627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45974.386320254627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45974.386320254627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45974.386320254627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45974.386320254627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45974.386320254627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45974.386320254627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45974.386320254627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45974.386320254627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45974.386320254627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45974.386320254627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45974.386320254627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45974.386320254627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45974.386320254627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45974.386320254627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45974.386320254627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45974.386320254627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45974.386320254627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45974.386320254627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45974.386320254627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45974.386320254627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45974.386320254627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45974.386320254627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45974.386320254627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45974.386320254627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45974.386320254627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45974.386320254627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45974.386320254627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45974.386320254627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45974.386320254627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45974.386320254627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45974.386320254627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45974.386320254627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45974.386320254627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45974.386320254627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45974.386320254627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45974.386320254627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45974.386320254627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45974.386320254627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45974.386320254627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45974.386320254627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45974.386320254627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45974.386320254627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45974.386320254627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45974.386320254627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45974.386320254627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ref="G109:G142" ca="1" si="2">IFERROR(NOW()-F109,"-")</f>
        <v>45974.386320254627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45974.386320254627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45974.386320254627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45974.386320254627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45974.386320254627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45974.386320254627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45974.386320254627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45974.386320254627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45974.386320254627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45974.386320254627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45974.386320254627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45974.386320254627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45974.386320254627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45974.386320254627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45974.386320254627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45974.386320254627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45974.386320254627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45974.386320254627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45974.386320254627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45974.386320254627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45974.386320254627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45974.386320254627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45974.386320254627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45974.386320254627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45974.386320254627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45974.386320254627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45974.386320254627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45974.386320254627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45974.386320254627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45974.386320254627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45974.386320254627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45974.386320254627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45974.386320254627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45974.386320254627</v>
      </c>
      <c r="H142" s="143"/>
      <c r="I142" s="141" t="str">
        <f>IFERROR(VLOOKUP(D142,DB!A:F,6,0),"")</f>
        <v/>
      </c>
      <c r="J142" s="141" t="str">
        <f>IFERROR(VLOOKUP(D142,DB!A:G,7,0),"")</f>
        <v/>
      </c>
      <c r="K142" s="144"/>
      <c r="L142" s="145" t="str">
        <f>IFERROR(VLOOKUP(D142,DB!A:I,9,0),"")</f>
        <v/>
      </c>
    </row>
  </sheetData>
  <dataValidations count="2">
    <dataValidation allowBlank="1" showInputMessage="1" showErrorMessage="1" sqref="E1" xr:uid="{9E1BC488-8814-4F8A-8DBE-742B3278AB71}"/>
    <dataValidation type="list" allowBlank="1" showInputMessage="1" showErrorMessage="1" sqref="E2:E1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2025-11-13T06:18:20Z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