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3874" documentId="120_S{2AC9BD13-BADA-5192-A53E-5A8FF88502F6}" xr6:coauthVersionLast="47" xr6:coauthVersionMax="47" xr10:uidLastSave="{56D09F46-58D2-4CD4-B57C-B9F594BBC074}"/>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3" l="1"/>
  <c r="G3" i="3"/>
  <c r="I3" i="3"/>
  <c r="J3" i="3"/>
  <c r="L3" i="3"/>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B502" i="4"/>
  <c r="G502" i="4"/>
  <c r="I502" i="4"/>
  <c r="J502" i="4"/>
  <c r="L502" i="4"/>
  <c r="B503" i="4"/>
  <c r="G503" i="4"/>
  <c r="I503" i="4"/>
  <c r="J503" i="4"/>
  <c r="L50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138" i="5"/>
  <c r="I138" i="5"/>
  <c r="J138" i="5"/>
  <c r="L138" i="5"/>
  <c r="B139" i="5"/>
  <c r="I139" i="5"/>
  <c r="J139" i="5"/>
  <c r="L139" i="5"/>
  <c r="B140" i="5"/>
  <c r="I140" i="5"/>
  <c r="J140" i="5"/>
  <c r="L140" i="5"/>
  <c r="B141" i="5"/>
  <c r="I141" i="5"/>
  <c r="J141" i="5"/>
  <c r="L141" i="5"/>
  <c r="B142" i="5"/>
  <c r="I142" i="5"/>
  <c r="J142" i="5"/>
  <c r="L142" i="5"/>
  <c r="B143" i="5"/>
  <c r="I143" i="5"/>
  <c r="J143" i="5"/>
  <c r="L143" i="5"/>
  <c r="B144" i="5"/>
  <c r="I144" i="5"/>
  <c r="J144" i="5"/>
  <c r="L144" i="5"/>
  <c r="B4" i="5"/>
  <c r="G4" i="5"/>
  <c r="I4" i="5"/>
  <c r="J4" i="5"/>
  <c r="L4" i="5"/>
  <c r="G3" i="5"/>
  <c r="J2" i="1"/>
  <c r="L2" i="1"/>
  <c r="B3" i="5"/>
  <c r="J3" i="5"/>
  <c r="L3" i="5"/>
  <c r="B3" i="2"/>
  <c r="G3" i="2"/>
  <c r="I3" i="2"/>
  <c r="J3" i="2"/>
  <c r="L3" i="2"/>
  <c r="B2" i="1"/>
  <c r="L2" i="5"/>
  <c r="B2" i="4"/>
  <c r="I2" i="4"/>
  <c r="J2" i="4"/>
  <c r="L2" i="4"/>
  <c r="B2"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L2"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J2"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I2"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2" i="1"/>
  <c r="B2" i="5"/>
  <c r="I2" i="5"/>
  <c r="J2" i="5"/>
  <c r="G2"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alcChain>
</file>

<file path=xl/sharedStrings.xml><?xml version="1.0" encoding="utf-8"?>
<sst xmlns="http://schemas.openxmlformats.org/spreadsheetml/2006/main" count="180283" uniqueCount="39126">
  <si>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</si>
  <si>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</si>
  <si>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</si>
  <si>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</si>
  <si>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</si>
  <si>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</si>
  <si>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</si>
  <si>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</si>
  <si>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</si>
  <si>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</si>
  <si>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</si>
  <si>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</si>
  <si>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</si>
  <si>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</si>
  <si>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</si>
  <si>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</si>
  <si>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</si>
  <si>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</si>
  <si>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</si>
  <si>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</si>
  <si>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</si>
  <si>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</si>
  <si>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</si>
  <si>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</si>
  <si>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</si>
  <si>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</si>
  <si>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</si>
  <si>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</si>
  <si>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</si>
  <si>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</si>
  <si>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</si>
  <si>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</si>
  <si>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</si>
  <si>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</si>
  <si>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</si>
  <si>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</si>
  <si>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</si>
  <si>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</si>
  <si>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</si>
  <si>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</si>
  <si>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</si>
  <si>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</si>
  <si>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</si>
  <si>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</si>
  <si>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</si>
  <si>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</si>
  <si>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</si>
  <si>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</si>
  <si>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</si>
  <si>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</si>
  <si>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</si>
  <si>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</si>
  <si>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</si>
  <si>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</si>
  <si>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</si>
  <si>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</si>
  <si>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</si>
  <si>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</si>
  <si>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</si>
  <si>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</si>
  <si>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</si>
  <si>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</si>
  <si>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</si>
  <si>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</si>
  <si>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</si>
  <si>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</si>
  <si>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</si>
  <si>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</si>
  <si>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</si>
  <si>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</si>
  <si>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</si>
  <si>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</si>
  <si>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</si>
  <si>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</si>
  <si>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</si>
  <si>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</si>
  <si>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</si>
  <si>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</si>
  <si>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</si>
  <si>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</si>
  <si>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</si>
  <si>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</si>
  <si>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</si>
  <si>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</si>
  <si>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</si>
  <si>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</si>
  <si>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</si>
  <si>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</si>
  <si>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</si>
  <si>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</si>
  <si>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</si>
  <si>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</si>
  <si>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</si>
  <si>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</si>
  <si>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</si>
  <si>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</si>
  <si>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</si>
  <si>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</si>
  <si>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</si>
  <si>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</si>
  <si>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</si>
  <si>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</si>
  <si>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</si>
  <si>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</si>
  <si>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</si>
  <si>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</si>
  <si>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</si>
  <si>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</si>
  <si>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</si>
  <si>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</si>
  <si>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</si>
  <si>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</si>
  <si>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</si>
  <si>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</si>
  <si>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</si>
  <si>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</si>
  <si>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</si>
  <si>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</si>
  <si>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</si>
  <si>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</si>
  <si>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</si>
  <si>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</si>
  <si>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</si>
  <si>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</si>
  <si>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</si>
  <si>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</si>
  <si>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</si>
  <si>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</si>
  <si>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</si>
  <si>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</si>
  <si>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</si>
  <si>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</si>
  <si>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</si>
  <si>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</si>
  <si>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</si>
  <si>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</si>
  <si>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</si>
  <si>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</si>
  <si>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</si>
  <si>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</si>
  <si>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</si>
  <si>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</si>
  <si>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</si>
  <si>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</si>
  <si>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</si>
  <si>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</si>
  <si>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</si>
  <si>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</si>
  <si>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</si>
  <si>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</si>
  <si>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</si>
  <si>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</si>
  <si>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</si>
  <si>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</si>
  <si>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</si>
  <si>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</si>
  <si>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</si>
  <si>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</si>
  <si>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</si>
  <si>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</si>
  <si>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</si>
  <si>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</si>
  <si>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</si>
  <si>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</si>
  <si>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</si>
  <si>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</si>
  <si>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</si>
  <si>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</si>
  <si>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</si>
  <si>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</si>
  <si>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</si>
  <si>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</si>
  <si>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</si>
  <si>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</si>
  <si>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</si>
  <si>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</si>
  <si>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</si>
  <si>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</si>
  <si>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</si>
  <si>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</si>
  <si>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</si>
  <si>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</si>
  <si>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</si>
  <si>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</si>
  <si>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</si>
  <si>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</si>
  <si>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</si>
  <si>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</si>
  <si>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</si>
  <si>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</si>
  <si>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</si>
  <si>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</si>
  <si>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</si>
  <si>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</si>
  <si>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</si>
  <si>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</si>
  <si>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</si>
  <si>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</si>
  <si>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</si>
  <si>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</si>
  <si>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</si>
  <si>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</si>
  <si>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</si>
  <si>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</si>
  <si>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</si>
  <si>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</si>
  <si>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</si>
  <si>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</si>
  <si>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</si>
  <si>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</si>
  <si>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</si>
  <si>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</si>
  <si>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</si>
  <si>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</si>
  <si>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</si>
  <si>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</si>
  <si>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</si>
  <si>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</si>
  <si>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</si>
  <si>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</si>
  <si>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</si>
  <si>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</si>
  <si>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</si>
  <si>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</si>
  <si>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</si>
  <si>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</si>
  <si>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</si>
  <si>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</si>
  <si>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</si>
  <si>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</si>
  <si>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</si>
  <si>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</si>
  <si>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</si>
  <si>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</si>
  <si>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</si>
  <si>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</si>
  <si>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</si>
  <si>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</si>
  <si>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</si>
  <si>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</si>
  <si>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</si>
  <si>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</si>
  <si>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</si>
  <si>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</si>
  <si>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</si>
  <si>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</si>
  <si>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</si>
  <si>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</si>
  <si>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</si>
  <si>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</si>
  <si>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</si>
  <si>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</si>
  <si>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</si>
  <si>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</si>
  <si>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</si>
  <si>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</si>
  <si>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</si>
  <si>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</si>
  <si>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</si>
  <si>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</si>
  <si>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</si>
  <si>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</si>
  <si>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</si>
  <si>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</si>
  <si>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</si>
  <si>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</si>
  <si>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</si>
  <si>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</si>
  <si>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</si>
  <si>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</si>
  <si>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</si>
  <si>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</si>
  <si>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</si>
  <si>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</si>
  <si>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</si>
  <si>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</si>
  <si>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</si>
  <si>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</si>
  <si>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</si>
  <si>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</si>
  <si>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</si>
  <si>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</si>
  <si>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</si>
  <si>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</si>
  <si>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</si>
  <si>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</si>
  <si>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</si>
  <si>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</si>
  <si>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</si>
  <si>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</si>
  <si>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</si>
  <si>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</si>
  <si>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</si>
  <si>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</si>
  <si>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</si>
  <si>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</si>
  <si>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</si>
  <si>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</si>
  <si>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</si>
  <si>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</si>
  <si>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</si>
  <si>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</si>
  <si>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</si>
  <si>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</si>
  <si>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</si>
  <si>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</si>
  <si>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</si>
  <si>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</si>
  <si>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</si>
  <si>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</si>
  <si>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</si>
  <si>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</si>
  <si>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</si>
  <si>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</si>
  <si>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</si>
  <si>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</si>
  <si>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</si>
  <si>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</si>
  <si>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</si>
  <si>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</si>
  <si>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</si>
  <si>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</si>
  <si>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</si>
  <si>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</si>
  <si>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</si>
  <si>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</si>
  <si>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</si>
  <si>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</si>
  <si>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</si>
  <si>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</si>
  <si>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</si>
  <si>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</si>
  <si>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</si>
  <si>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</si>
  <si>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</si>
  <si>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</si>
  <si>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</si>
  <si>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</si>
  <si>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</si>
  <si>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</si>
  <si>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</si>
  <si>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</si>
  <si>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</si>
  <si>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</si>
  <si>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</si>
  <si>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</si>
  <si>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</si>
  <si>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</si>
  <si>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</si>
  <si>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</si>
  <si>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</si>
  <si>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</si>
  <si>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</si>
  <si>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</si>
  <si>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</si>
  <si>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</si>
  <si>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</si>
  <si>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</si>
  <si>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</si>
  <si>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</si>
  <si>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</si>
  <si>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</si>
  <si>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</si>
  <si>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</si>
  <si>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</si>
  <si>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</si>
  <si>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</si>
  <si>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</si>
  <si>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</si>
  <si>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</si>
  <si>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</si>
  <si>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</si>
  <si>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</si>
  <si>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</si>
  <si>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</si>
  <si>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</si>
  <si>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</si>
  <si>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</si>
  <si>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</si>
  <si>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</si>
  <si>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</si>
  <si>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</si>
  <si>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</si>
  <si>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</si>
  <si>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</si>
  <si>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</si>
  <si>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</si>
  <si>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</si>
  <si>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</si>
  <si>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</si>
  <si>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</si>
  <si>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</si>
  <si>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</si>
  <si>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</si>
  <si>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</si>
  <si>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</si>
  <si>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</si>
  <si>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</si>
  <si>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</si>
  <si>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</si>
  <si>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</si>
  <si>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</si>
  <si>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</si>
  <si>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</si>
  <si>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</si>
  <si>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</si>
  <si>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</si>
  <si>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</si>
  <si>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</si>
  <si>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</si>
  <si>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</si>
  <si>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</si>
  <si>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</si>
  <si>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</si>
  <si>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</si>
  <si>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</si>
  <si>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</si>
  <si>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</si>
  <si>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</si>
  <si>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</si>
  <si>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</si>
  <si>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</si>
  <si>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</si>
  <si>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</si>
  <si>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</si>
  <si>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</si>
  <si>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</si>
  <si>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</si>
  <si>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</si>
  <si>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</si>
  <si>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</si>
  <si>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</si>
  <si>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</si>
  <si>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</si>
  <si>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</si>
  <si>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</si>
  <si>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</si>
  <si>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</si>
  <si>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</si>
  <si>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</si>
  <si>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</si>
  <si>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</si>
  <si>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</si>
  <si>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</si>
  <si>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</si>
  <si>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</si>
  <si>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</si>
  <si>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</si>
  <si>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</si>
  <si>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</si>
  <si>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</si>
  <si>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</si>
  <si>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</si>
  <si>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</si>
  <si>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</si>
  <si>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</si>
  <si>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</si>
  <si>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</si>
  <si>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</si>
  <si>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</si>
  <si>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</si>
  <si>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</si>
  <si>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</si>
  <si>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</si>
  <si>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</si>
  <si>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</si>
  <si>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</si>
  <si>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</si>
  <si>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</si>
  <si>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</si>
  <si>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</si>
  <si>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</si>
  <si>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</si>
  <si>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</si>
  <si>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</si>
  <si>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</si>
  <si>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</si>
  <si>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</si>
  <si>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</si>
  <si>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</si>
  <si>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</si>
  <si>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</si>
  <si>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</si>
  <si>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</si>
  <si>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</si>
  <si>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</si>
  <si>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</si>
  <si>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</si>
  <si>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</si>
  <si>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</si>
  <si>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</si>
  <si>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</si>
  <si>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</si>
  <si>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</si>
  <si>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</si>
  <si>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</si>
  <si>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</si>
  <si>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</si>
  <si>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</si>
  <si>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</si>
  <si>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</si>
  <si>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</si>
  <si>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</si>
  <si>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</si>
  <si>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</si>
  <si>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</si>
  <si>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</si>
  <si>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</si>
  <si>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</si>
  <si>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</si>
  <si>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</si>
  <si>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</si>
  <si>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</si>
  <si>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</si>
  <si>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</si>
  <si>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</si>
  <si>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</si>
  <si>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</si>
  <si>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</si>
  <si>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</si>
  <si>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</si>
  <si>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</si>
  <si>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</si>
  <si>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</si>
  <si>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</si>
  <si>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</si>
  <si>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</si>
  <si>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</si>
  <si>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</si>
  <si>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</si>
  <si>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</si>
  <si>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</si>
  <si>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</si>
  <si>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</si>
  <si>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</si>
  <si>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</si>
  <si>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</si>
  <si>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</si>
  <si>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</si>
  <si>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</si>
  <si>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</si>
  <si>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</si>
  <si>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</si>
  <si>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</si>
  <si>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</si>
  <si>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</si>
  <si>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</si>
  <si>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</si>
  <si>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</si>
  <si>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</si>
  <si>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</si>
  <si>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</si>
  <si>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</si>
  <si>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</si>
  <si>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</si>
  <si>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</si>
  <si>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</si>
  <si>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</si>
  <si>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</si>
  <si>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</si>
  <si>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</si>
  <si>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</si>
  <si>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</si>
  <si>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</si>
  <si>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</si>
  <si>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</si>
  <si>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</si>
  <si>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</si>
  <si>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</si>
  <si>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</si>
  <si>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</si>
  <si>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</si>
  <si>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</si>
  <si>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</si>
  <si>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</si>
  <si>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</si>
  <si>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</si>
  <si>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</si>
  <si>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</si>
  <si>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</si>
  <si>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</si>
  <si>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</si>
  <si>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</si>
  <si>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</si>
  <si>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</si>
  <si>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</si>
  <si>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</si>
  <si>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</si>
  <si>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</si>
  <si>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</si>
  <si>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</si>
  <si>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</si>
  <si>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</si>
  <si>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</si>
  <si>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</si>
  <si>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</si>
  <si>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</si>
  <si>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</si>
  <si>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</si>
  <si>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</si>
  <si>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</si>
  <si>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</si>
  <si>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</si>
  <si>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</si>
  <si>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</si>
  <si>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</si>
  <si>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</si>
  <si>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</si>
  <si>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</si>
  <si>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</si>
  <si>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</si>
  <si>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</si>
  <si>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</si>
  <si>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</si>
  <si>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</si>
  <si>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</si>
  <si>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</si>
  <si>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</si>
  <si>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</si>
  <si>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</si>
  <si>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</si>
  <si>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</si>
  <si>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</si>
  <si>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</si>
  <si>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</si>
  <si>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</si>
  <si>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</si>
  <si>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</si>
  <si>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</si>
  <si>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</si>
  <si>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</si>
  <si>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</si>
  <si>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</si>
  <si>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</si>
  <si>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</si>
  <si>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</si>
  <si>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</si>
  <si>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</si>
  <si>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</si>
  <si>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</si>
  <si>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</si>
  <si>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</si>
  <si>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</si>
  <si>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</si>
  <si>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</si>
  <si>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</si>
  <si>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</si>
  <si>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</si>
  <si>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</si>
  <si>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</si>
  <si>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</si>
  <si>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</si>
  <si>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</si>
  <si>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</si>
  <si>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</si>
  <si>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</si>
  <si>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</si>
  <si>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</si>
  <si>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</si>
  <si>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</si>
  <si>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</si>
  <si>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</si>
  <si>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</si>
  <si>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</si>
  <si>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</si>
  <si>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</si>
  <si>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</si>
  <si>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</si>
  <si>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</si>
  <si>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</si>
  <si>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</si>
  <si>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</si>
  <si>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</si>
  <si>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</si>
  <si>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</si>
  <si>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</si>
  <si>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</si>
  <si>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</si>
  <si>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</si>
  <si>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</si>
  <si>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</si>
  <si>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</si>
  <si>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</si>
  <si>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</si>
  <si>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</si>
  <si>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</si>
  <si>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</si>
  <si>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</si>
  <si>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</si>
  <si>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</si>
  <si>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</si>
  <si>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</si>
  <si>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</si>
  <si>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</si>
  <si>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</si>
  <si>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</si>
  <si>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</si>
  <si>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</si>
  <si>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</si>
  <si>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</si>
  <si>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</si>
  <si>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</si>
  <si>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</si>
  <si>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</si>
  <si>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</si>
  <si>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</si>
  <si>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</si>
  <si>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</si>
  <si>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</si>
  <si>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</si>
  <si>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</si>
  <si>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</si>
  <si>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</si>
  <si>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</si>
  <si>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</si>
  <si>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</si>
  <si>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</si>
  <si>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</si>
  <si>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</si>
  <si>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</si>
  <si>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</si>
  <si>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</si>
  <si>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</si>
  <si>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</si>
  <si>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</si>
  <si>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</si>
  <si>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</si>
  <si>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</si>
  <si>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</si>
  <si>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</si>
  <si>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</si>
  <si>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</si>
  <si>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</si>
  <si>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</si>
  <si>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</si>
  <si>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</si>
  <si>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</si>
  <si>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</si>
  <si>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</si>
  <si>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</si>
  <si>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</si>
  <si>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</si>
  <si>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</si>
  <si>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</si>
  <si>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</si>
  <si>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</si>
  <si>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</si>
  <si>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</si>
  <si>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</si>
  <si>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</si>
  <si>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</si>
  <si>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</si>
  <si>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</si>
  <si>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</si>
  <si>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</si>
  <si>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</si>
  <si>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</si>
  <si>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</si>
  <si>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</si>
  <si>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</si>
  <si>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</si>
  <si>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</si>
  <si>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</si>
  <si>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</si>
  <si>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</si>
  <si>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</si>
  <si>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</si>
  <si>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</si>
  <si>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</si>
  <si>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</si>
  <si>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</si>
  <si>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</si>
  <si>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</si>
  <si>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</si>
  <si>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</si>
  <si>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</si>
  <si>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</si>
  <si>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</si>
  <si>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</si>
  <si>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</si>
  <si>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</si>
  <si>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</si>
  <si>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</si>
  <si>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</si>
  <si>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</si>
  <si>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</si>
  <si>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</si>
  <si>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</si>
  <si>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</si>
  <si>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</si>
  <si>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</si>
  <si>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</si>
  <si>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</si>
  <si>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</si>
  <si>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</si>
  <si>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</si>
  <si>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</si>
  <si>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</si>
  <si>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</si>
  <si>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</si>
  <si>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</si>
  <si>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</si>
  <si>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</si>
  <si>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</si>
  <si>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</si>
  <si>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</si>
  <si>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</si>
  <si>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</si>
  <si>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</si>
  <si>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</si>
  <si>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</si>
  <si>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</si>
  <si>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</si>
  <si>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</si>
  <si>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</si>
  <si>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</si>
  <si>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</si>
  <si>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</si>
  <si>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</si>
  <si>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</si>
  <si>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</si>
  <si>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</si>
  <si>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</si>
  <si>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</si>
  <si>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</si>
  <si>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</si>
  <si>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</si>
  <si>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</si>
  <si>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</si>
  <si>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</si>
  <si>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</si>
  <si>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</si>
  <si>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</si>
  <si>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</si>
  <si>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</si>
  <si>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</si>
  <si>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</si>
  <si>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</si>
  <si>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</si>
  <si>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</si>
  <si>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</si>
  <si>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</si>
  <si>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</si>
  <si>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</si>
  <si>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</si>
  <si>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</si>
  <si>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</si>
  <si>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</si>
  <si>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</si>
  <si>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</si>
  <si>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</si>
  <si>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</si>
  <si>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</si>
  <si>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</si>
  <si>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</si>
  <si>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</si>
  <si>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</si>
  <si>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</si>
  <si>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</si>
  <si>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</si>
  <si>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</si>
  <si>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</si>
  <si>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</si>
  <si>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</si>
  <si>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</si>
  <si>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</si>
  <si>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</si>
  <si>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</si>
  <si>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</si>
  <si>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</si>
  <si>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</si>
  <si>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</si>
  <si>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</si>
  <si>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</si>
  <si>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</si>
  <si>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</si>
  <si>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</si>
  <si>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</si>
  <si>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</si>
  <si>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</si>
  <si>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</si>
  <si>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</si>
  <si>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</si>
  <si>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</si>
  <si>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</si>
  <si>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</si>
  <si>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</si>
  <si>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</si>
  <si>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</si>
  <si>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</si>
  <si>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</si>
  <si>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</si>
  <si>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</si>
  <si>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</si>
  <si>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</si>
  <si>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</si>
  <si>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</si>
  <si>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</si>
  <si>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</si>
  <si>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</si>
  <si>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</si>
  <si>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</si>
  <si>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</si>
  <si>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</si>
  <si>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</si>
  <si>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</si>
  <si>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</si>
  <si>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</si>
  <si>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</si>
  <si>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</si>
  <si>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</si>
  <si>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</si>
  <si>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</si>
  <si>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</si>
  <si>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</si>
  <si>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</si>
  <si>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</si>
  <si>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</si>
  <si>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</si>
  <si>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</si>
  <si>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</si>
  <si>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</si>
  <si>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</si>
  <si>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</si>
  <si>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</si>
  <si>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</si>
  <si>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</si>
  <si>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</si>
  <si>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</si>
  <si>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</si>
  <si>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</si>
  <si>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</si>
  <si>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</si>
  <si>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</si>
  <si>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</si>
  <si>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</si>
  <si>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</si>
  <si>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</si>
  <si>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</si>
  <si>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</si>
  <si>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</si>
  <si>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</si>
  <si>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</si>
  <si>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</si>
  <si>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</si>
  <si>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</si>
  <si>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</si>
  <si>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</si>
  <si>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</si>
  <si>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</si>
  <si>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</si>
  <si>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</si>
  <si>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</si>
  <si>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</si>
  <si>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</si>
  <si>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</si>
  <si>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</si>
  <si>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</si>
  <si>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</si>
  <si>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</si>
  <si>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</si>
  <si>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</si>
  <si>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</si>
  <si>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</si>
  <si>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</si>
  <si>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</si>
  <si>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</si>
  <si>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</si>
  <si>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</si>
  <si>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</si>
  <si>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</si>
  <si>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</si>
  <si>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</si>
  <si>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</si>
  <si>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</si>
  <si>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</si>
  <si>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</si>
  <si>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</si>
  <si>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</si>
  <si>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</si>
  <si>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</si>
  <si>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</si>
  <si>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</si>
  <si>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</si>
  <si>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</si>
  <si>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</si>
  <si>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</si>
  <si>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</si>
  <si>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</si>
  <si>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</si>
  <si>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</si>
  <si>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</si>
  <si>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</si>
  <si>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</si>
  <si>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</si>
  <si>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</si>
  <si>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</si>
  <si>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</si>
  <si>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</si>
  <si>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</si>
  <si>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</si>
  <si>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</si>
  <si>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</si>
  <si>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</si>
  <si>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</si>
  <si>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</si>
  <si>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</si>
  <si>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</si>
  <si>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</si>
  <si>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</si>
  <si>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</si>
  <si>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</si>
  <si>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</si>
  <si>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</si>
  <si>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</si>
  <si>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</si>
  <si>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</si>
  <si>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</si>
  <si>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</si>
  <si>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</si>
  <si>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</si>
  <si>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</si>
  <si>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</si>
  <si>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</si>
  <si>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</si>
  <si>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</si>
  <si>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</si>
  <si>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</si>
  <si>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</si>
  <si>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</si>
  <si>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</si>
  <si>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</si>
  <si>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</si>
  <si>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</si>
  <si>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</si>
  <si>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</si>
  <si>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</si>
  <si>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</si>
  <si>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</si>
  <si>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</si>
  <si>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</si>
  <si>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</si>
  <si>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</si>
  <si>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</si>
  <si>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</si>
  <si>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</si>
  <si>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</si>
  <si>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</si>
  <si>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</si>
  <si>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</si>
  <si>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</si>
  <si>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</si>
  <si>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</si>
  <si>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</si>
  <si>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</si>
  <si>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</si>
  <si>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</si>
  <si>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</si>
  <si>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</si>
  <si>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</si>
  <si>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</si>
  <si>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</si>
  <si>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</si>
  <si>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</si>
  <si>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</si>
  <si>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</si>
  <si>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</si>
  <si>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</si>
  <si>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</si>
  <si>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</si>
  <si>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</si>
  <si>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</si>
  <si>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</si>
  <si>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</si>
  <si>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</si>
  <si>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</si>
  <si>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</si>
  <si>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</si>
  <si>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</si>
  <si>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</si>
  <si>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</si>
  <si>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</si>
  <si>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</si>
  <si>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</si>
  <si>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</si>
  <si>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</si>
  <si>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</si>
  <si>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</si>
  <si>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</si>
  <si>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</si>
  <si>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</si>
  <si>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</si>
  <si>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</si>
  <si>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</si>
  <si>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</si>
  <si>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</si>
  <si>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</si>
  <si>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</si>
  <si>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</si>
  <si>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</si>
  <si>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</si>
  <si>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</si>
  <si>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</si>
  <si>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</si>
  <si>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</si>
  <si>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</si>
  <si>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</si>
  <si>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</si>
  <si>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</si>
  <si>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</si>
  <si>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</si>
  <si>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</si>
  <si>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</si>
  <si>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</si>
  <si>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</si>
  <si>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</si>
  <si>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</si>
  <si>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</si>
  <si>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</si>
  <si>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</si>
  <si>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</si>
  <si>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</si>
  <si>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</si>
  <si>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</si>
  <si>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</si>
  <si>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</si>
  <si>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</si>
  <si>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</si>
  <si>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</si>
  <si>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</si>
  <si>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</si>
  <si>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</si>
  <si>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</si>
  <si>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</si>
  <si>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</si>
  <si>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</si>
  <si>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</si>
  <si>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</si>
  <si>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</si>
  <si>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</si>
  <si>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</si>
  <si>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</si>
  <si>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</si>
  <si>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</si>
  <si>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</si>
  <si>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</si>
  <si>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</si>
  <si>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</si>
  <si>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</si>
  <si>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</si>
  <si>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</si>
  <si>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</si>
  <si>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</si>
  <si>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</si>
  <si>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</si>
  <si>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</si>
  <si>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</si>
  <si>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</si>
  <si>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</si>
  <si>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</si>
  <si>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</si>
  <si>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</si>
  <si>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</si>
  <si>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</si>
  <si>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</si>
  <si>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</si>
  <si>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</si>
  <si>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</si>
  <si>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</si>
  <si>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</si>
  <si>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</si>
  <si>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</si>
  <si>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</si>
  <si>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</si>
  <si>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</si>
  <si>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</si>
  <si>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</si>
  <si>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</si>
  <si>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</si>
  <si>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</si>
  <si>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</si>
  <si>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</si>
  <si>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</si>
  <si>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</si>
  <si>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</si>
  <si>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</si>
  <si>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</si>
  <si>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</si>
  <si>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</si>
  <si>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</si>
  <si>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</si>
  <si>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</si>
  <si>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</si>
  <si>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</si>
  <si>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</si>
  <si>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</si>
  <si>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</si>
  <si>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</si>
  <si>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</si>
  <si>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</si>
  <si>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</si>
  <si>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</si>
  <si>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</si>
  <si>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</si>
  <si>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</si>
  <si>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</si>
  <si>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</si>
  <si>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</si>
  <si>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</si>
  <si>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</si>
  <si>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</si>
  <si>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</si>
  <si>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</si>
  <si>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</si>
  <si>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</si>
  <si>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</si>
  <si>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</si>
  <si>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</si>
  <si>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</si>
  <si>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</si>
  <si>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</si>
  <si>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</si>
  <si>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</si>
  <si>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</si>
  <si>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</si>
  <si>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</si>
  <si>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</si>
  <si>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</si>
  <si>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</si>
  <si>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</si>
  <si>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</si>
  <si>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</si>
  <si>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</si>
  <si>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</si>
  <si>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</si>
  <si>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</si>
  <si>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</si>
  <si>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</si>
  <si>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</si>
  <si>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</si>
  <si>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</si>
  <si>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</si>
  <si>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</si>
  <si>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</si>
  <si>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</si>
  <si>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</si>
  <si>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</si>
  <si>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</si>
  <si>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</si>
  <si>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</si>
  <si>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</si>
  <si>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</si>
  <si>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</si>
  <si>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</si>
  <si>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</si>
  <si>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</si>
  <si>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</si>
  <si>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</si>
  <si>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</si>
  <si>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</si>
  <si>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</si>
  <si>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</si>
  <si>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</si>
  <si>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</si>
  <si>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</si>
  <si>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</si>
  <si>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</si>
  <si>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</si>
  <si>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</si>
  <si>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</si>
  <si>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</si>
  <si>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</si>
  <si>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</si>
  <si>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</si>
  <si>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</si>
  <si>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</si>
  <si>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</si>
  <si>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</si>
  <si>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</si>
  <si>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</si>
  <si>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</si>
  <si>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</si>
  <si>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</si>
  <si>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</si>
  <si>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</si>
  <si>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</si>
  <si>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</si>
  <si>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</si>
  <si>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</si>
  <si>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</si>
  <si>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</si>
  <si>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</si>
  <si>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</si>
  <si>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</si>
  <si>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</si>
  <si>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</si>
  <si>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</si>
  <si>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</si>
  <si>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</si>
  <si>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</si>
  <si>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</si>
  <si>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</si>
  <si>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</si>
  <si>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</si>
  <si>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</si>
  <si>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</si>
  <si>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</si>
  <si>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</si>
  <si>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</si>
  <si>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</si>
  <si>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</si>
  <si>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</si>
  <si>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</si>
  <si>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</si>
  <si>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</si>
  <si>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</si>
  <si>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</si>
  <si>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</si>
  <si>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</si>
  <si>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</si>
  <si>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</si>
  <si>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</si>
  <si>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</si>
  <si>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</si>
  <si>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</si>
  <si>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</si>
  <si>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</si>
  <si>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</si>
  <si>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</si>
  <si>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</si>
  <si>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</si>
  <si>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</si>
  <si>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</si>
  <si>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</si>
  <si>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</si>
  <si>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</si>
  <si>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</si>
  <si>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</si>
  <si>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</si>
  <si>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</si>
  <si>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</si>
  <si>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</si>
  <si>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</si>
  <si>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</si>
  <si>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</si>
  <si>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</si>
  <si>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</si>
  <si>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</si>
  <si>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</si>
  <si>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</si>
  <si>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</si>
  <si>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</si>
  <si>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</si>
  <si>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</si>
  <si>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</si>
  <si>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</si>
  <si>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</si>
  <si>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</si>
  <si>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</si>
  <si>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</si>
  <si>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</si>
  <si>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</si>
  <si>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</si>
  <si>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</si>
  <si>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</si>
  <si>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</si>
  <si>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</si>
  <si>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</si>
  <si>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</si>
  <si>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</si>
  <si>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</si>
  <si>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</si>
  <si>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</si>
  <si>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</si>
  <si>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</si>
  <si>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</si>
  <si>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</si>
  <si>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</si>
  <si>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</si>
  <si>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</si>
  <si>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</si>
  <si>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</si>
  <si>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</si>
  <si>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</si>
  <si>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</si>
  <si>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</si>
  <si>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</si>
  <si>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</si>
  <si>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</si>
  <si>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</si>
  <si>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</si>
  <si>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</si>
  <si>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</si>
  <si>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</si>
  <si>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</si>
  <si>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</si>
  <si>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</si>
  <si>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</si>
  <si>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</si>
  <si>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</si>
  <si>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</si>
  <si>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</si>
  <si>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</si>
  <si>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</si>
  <si>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</si>
  <si>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</si>
  <si>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</si>
  <si>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</si>
  <si>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</si>
  <si>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</si>
  <si>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</si>
  <si>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</si>
  <si>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</si>
  <si>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</si>
  <si>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</si>
  <si>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</si>
  <si>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</si>
  <si>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</si>
  <si>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</si>
  <si>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</si>
  <si>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</si>
  <si>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</si>
  <si>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</si>
  <si>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</si>
  <si>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</si>
  <si>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</si>
  <si>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</si>
  <si>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</si>
  <si>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</si>
  <si>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</si>
  <si>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</si>
  <si>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</si>
  <si>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</si>
  <si>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</si>
  <si>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</si>
  <si>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</si>
  <si>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</si>
  <si>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</si>
  <si>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</si>
  <si>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</si>
  <si>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</si>
  <si>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</si>
  <si>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</si>
  <si>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</si>
  <si>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</si>
  <si>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</si>
  <si>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</si>
  <si>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</si>
  <si>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</si>
  <si>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</si>
  <si>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</si>
  <si>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</si>
  <si>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</si>
  <si>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</si>
  <si>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</si>
  <si>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</si>
  <si>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</si>
  <si>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</si>
  <si>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</si>
  <si>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</si>
  <si>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</si>
  <si>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</si>
  <si>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</si>
  <si>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</si>
  <si>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</si>
  <si>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</si>
  <si>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</si>
  <si>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</si>
  <si>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</si>
  <si>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</si>
  <si>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</si>
  <si>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</si>
  <si>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</si>
  <si>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</si>
  <si>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</si>
  <si>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</si>
  <si>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</si>
  <si>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</si>
  <si>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</si>
  <si>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</si>
  <si>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</si>
  <si>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</si>
  <si>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</si>
  <si>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</si>
  <si>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</si>
  <si>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</si>
  <si>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</si>
  <si>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</si>
  <si>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</si>
  <si>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</si>
  <si>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</si>
  <si>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</si>
  <si>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</si>
  <si>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</si>
  <si>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</si>
  <si>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</si>
  <si>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</si>
  <si>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</si>
  <si>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</si>
  <si>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</si>
  <si>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</si>
  <si>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</si>
  <si>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</si>
  <si>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</si>
  <si>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</si>
  <si>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</si>
  <si>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</si>
  <si>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</si>
  <si>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</si>
  <si>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</si>
  <si>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</si>
  <si>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</si>
  <si>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</si>
  <si>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</si>
  <si>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</si>
  <si>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</si>
  <si>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</si>
  <si>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</si>
  <si>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</si>
  <si>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</si>
  <si>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</si>
  <si>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</si>
  <si>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</si>
  <si>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</si>
  <si>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</si>
  <si>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</si>
  <si>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</si>
  <si>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</si>
  <si>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</si>
  <si>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</si>
  <si>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</si>
  <si>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</si>
  <si>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</si>
  <si>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</si>
  <si>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</si>
  <si>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</si>
  <si>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</si>
  <si>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</si>
  <si>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</si>
  <si>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</si>
  <si>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</si>
  <si>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</si>
  <si>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</si>
  <si>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</si>
  <si>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</si>
  <si>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</si>
  <si>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</si>
  <si>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</si>
  <si>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</si>
  <si>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</si>
  <si>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</si>
  <si>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</si>
  <si>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</si>
  <si>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</si>
  <si>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</si>
  <si>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</si>
  <si>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</si>
  <si>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</si>
  <si>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</si>
  <si>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</si>
  <si>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</si>
  <si>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</si>
  <si>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</si>
  <si>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</si>
  <si>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</si>
  <si>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</si>
  <si>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</si>
  <si>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</si>
  <si>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</si>
  <si>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</si>
  <si>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</si>
  <si>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</si>
  <si>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</si>
  <si>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</si>
  <si>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</si>
  <si>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</si>
  <si>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</si>
  <si>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</si>
  <si>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</si>
  <si>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</si>
  <si>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</si>
  <si>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</si>
  <si>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</si>
  <si>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</si>
  <si>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</si>
  <si>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</si>
  <si>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</si>
  <si>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</si>
  <si>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</si>
  <si>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</si>
  <si>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</si>
  <si>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</si>
  <si>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</si>
  <si>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</si>
  <si>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</si>
  <si>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</si>
  <si>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</si>
  <si>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</si>
  <si>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</si>
  <si>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</si>
  <si>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</si>
  <si>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</si>
  <si>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</si>
  <si>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</si>
  <si>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</si>
  <si>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</si>
  <si>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</si>
  <si>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</si>
  <si>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</si>
  <si>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</si>
  <si>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</si>
  <si>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</si>
  <si>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</si>
  <si>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</si>
  <si>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</si>
  <si>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</si>
  <si>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</si>
  <si>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</si>
  <si>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</si>
  <si>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</si>
  <si>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</si>
  <si>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</si>
  <si>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</si>
  <si>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</si>
  <si>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</si>
  <si>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</si>
  <si>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</si>
  <si>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</si>
  <si>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</si>
  <si>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</si>
  <si>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</si>
  <si>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</si>
  <si>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</si>
  <si>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</si>
  <si>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</si>
  <si>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</si>
  <si>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</si>
  <si>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</si>
  <si>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</si>
  <si>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</si>
  <si>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</si>
  <si>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</si>
  <si>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</si>
  <si>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</si>
  <si>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</si>
  <si>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</si>
  <si>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</si>
  <si>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</si>
  <si>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</si>
  <si>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</si>
  <si>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</si>
  <si>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</si>
  <si>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</si>
  <si>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</si>
  <si>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</si>
  <si>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</si>
  <si>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</si>
  <si>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</si>
  <si>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</si>
  <si>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</si>
  <si>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</si>
  <si>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</si>
  <si>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</si>
  <si>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</si>
  <si>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</si>
  <si>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</si>
  <si>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</si>
  <si>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</si>
  <si>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</si>
  <si>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</si>
  <si>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</si>
  <si>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</si>
  <si>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</si>
  <si>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</si>
  <si>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</si>
  <si>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</si>
  <si>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</si>
  <si>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</si>
  <si>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</si>
  <si>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</si>
  <si>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</si>
  <si>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</si>
  <si>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</si>
  <si>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</si>
  <si>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</si>
  <si>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</si>
  <si>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</si>
  <si>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</si>
  <si>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</si>
  <si>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</si>
  <si>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</si>
  <si>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</si>
  <si>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</si>
  <si>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</si>
  <si>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</si>
  <si>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</si>
  <si>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</si>
  <si>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</si>
  <si>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</si>
  <si>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</si>
  <si>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</si>
  <si>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</si>
  <si>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</si>
  <si>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</si>
  <si>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</si>
  <si>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</si>
  <si>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</si>
  <si>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</si>
  <si>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</si>
  <si>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</si>
  <si>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</si>
  <si>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</si>
  <si>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</si>
  <si>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</si>
  <si>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</si>
  <si>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</si>
  <si>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</si>
  <si>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</si>
  <si>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</si>
  <si>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</si>
  <si>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</si>
  <si>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</si>
  <si>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</si>
  <si>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</si>
  <si>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</si>
  <si>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</si>
  <si>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</si>
  <si>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</si>
  <si>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</si>
  <si>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</si>
  <si>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</si>
  <si>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</si>
  <si>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</si>
  <si>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</si>
  <si>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</si>
  <si>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</si>
  <si>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</si>
  <si>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</si>
  <si>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</si>
  <si>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</si>
  <si>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</si>
  <si>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</si>
  <si>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</si>
  <si>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</si>
  <si>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</si>
  <si>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</si>
  <si>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</si>
  <si>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</si>
  <si>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</si>
  <si>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</si>
  <si>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</si>
  <si>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</si>
  <si>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</si>
  <si>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</si>
  <si>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</si>
  <si>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</si>
  <si>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</si>
  <si>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</si>
  <si>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</si>
  <si>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</si>
  <si>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</si>
  <si>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</si>
  <si>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</si>
  <si>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</si>
  <si>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</si>
  <si>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</si>
  <si>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</si>
  <si>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</si>
  <si>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</si>
  <si>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</si>
  <si>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</si>
  <si>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</si>
  <si>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</si>
  <si>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</si>
  <si>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</si>
  <si>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</si>
  <si>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</si>
  <si>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</si>
  <si>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</si>
  <si>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</si>
  <si>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</si>
  <si>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</si>
  <si>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</si>
  <si>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</si>
  <si>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</si>
  <si>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</si>
  <si>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</si>
  <si>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</si>
  <si>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</si>
  <si>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</si>
  <si>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</si>
  <si>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</si>
  <si>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</si>
  <si>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</si>
  <si>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</si>
  <si>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</si>
  <si>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</si>
  <si>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</si>
  <si>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</si>
  <si>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</si>
  <si>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</si>
  <si>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</si>
  <si>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</si>
  <si>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</si>
  <si>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</si>
  <si>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</si>
  <si>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</si>
  <si>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</si>
  <si>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</si>
  <si>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</si>
  <si>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</si>
  <si>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</si>
  <si>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</si>
  <si>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</si>
  <si>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</si>
  <si>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</si>
  <si>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</si>
  <si>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</si>
  <si>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</si>
  <si>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</si>
  <si>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</si>
  <si>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</si>
  <si>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</si>
  <si>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</si>
  <si>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</si>
  <si>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</si>
  <si>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</si>
  <si>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</si>
  <si>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</si>
  <si>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</si>
  <si>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</si>
  <si>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</si>
  <si>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</si>
  <si>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</si>
  <si>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</si>
  <si>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</si>
  <si>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</si>
  <si>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</si>
  <si>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</si>
  <si>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</si>
  <si>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</si>
  <si>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</si>
  <si>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</si>
  <si>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</si>
  <si>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</si>
  <si>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</si>
  <si>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</si>
  <si>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</si>
  <si>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</si>
  <si>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</si>
  <si>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</si>
  <si>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</si>
  <si>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</si>
  <si>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</si>
  <si>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</si>
  <si>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</si>
  <si>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</si>
  <si>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</si>
  <si>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</si>
  <si>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</si>
  <si>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</si>
  <si>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</si>
  <si>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</si>
  <si>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</si>
  <si>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</si>
  <si>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</si>
  <si>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</si>
  <si>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</si>
  <si>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</si>
  <si>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</si>
  <si>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</si>
  <si>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</si>
  <si>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</si>
  <si>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</si>
  <si>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</si>
  <si>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</si>
  <si>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</si>
  <si>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</si>
  <si>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</si>
  <si>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</si>
  <si>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</si>
  <si>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</si>
  <si>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</si>
  <si>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</si>
  <si>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</si>
  <si>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</si>
  <si>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</si>
  <si>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</si>
  <si>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</si>
  <si>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</si>
  <si>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</si>
  <si>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</si>
  <si>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</si>
  <si>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</si>
  <si>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</si>
  <si>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</si>
  <si>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</si>
  <si>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</si>
  <si>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</si>
  <si>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</si>
  <si>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</si>
  <si>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</si>
  <si>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</si>
  <si>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</si>
  <si>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</si>
  <si>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</si>
  <si>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</si>
  <si>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</si>
  <si>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</si>
  <si>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</si>
  <si>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</si>
  <si>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</si>
  <si>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</si>
  <si>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</si>
  <si>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</si>
  <si>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</si>
  <si>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</si>
  <si>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</si>
  <si>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</si>
  <si>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</si>
  <si>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</si>
  <si>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</si>
  <si>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</si>
  <si>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</si>
  <si>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</si>
  <si>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</si>
  <si>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</si>
  <si>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</si>
  <si>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</si>
  <si>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</si>
  <si>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</si>
  <si>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</si>
  <si>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</si>
  <si>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</si>
  <si>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</si>
  <si>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</si>
  <si>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</si>
  <si>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</si>
  <si>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</si>
  <si>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</si>
  <si>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</si>
  <si>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</si>
  <si>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</si>
  <si>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</si>
  <si>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</si>
  <si>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</si>
  <si>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</si>
  <si>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</si>
  <si>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</si>
  <si>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</si>
  <si>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</si>
  <si>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</si>
  <si>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</si>
  <si>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</si>
  <si>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</si>
  <si>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</si>
  <si>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</si>
  <si>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</si>
  <si>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</si>
  <si>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</si>
  <si>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</si>
  <si>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</si>
  <si>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</si>
  <si>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</si>
  <si>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</si>
  <si>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</si>
  <si>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</si>
  <si>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</si>
  <si>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</si>
  <si>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</si>
  <si>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</si>
  <si>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</si>
  <si>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</si>
  <si>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</si>
  <si>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</si>
  <si>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</si>
  <si>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</si>
  <si>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</si>
  <si>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</si>
  <si>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</si>
  <si>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</si>
  <si>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</si>
  <si>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</si>
  <si>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</si>
  <si>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</si>
  <si>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</si>
  <si>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</si>
  <si>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</si>
  <si>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</si>
  <si>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</si>
  <si>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</si>
  <si>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</si>
  <si>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</si>
  <si>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</si>
  <si>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</si>
  <si>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</si>
  <si>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</si>
  <si>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</si>
  <si>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</si>
  <si>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</si>
  <si>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</si>
  <si>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</si>
  <si>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</si>
  <si>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</si>
  <si>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</si>
  <si>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</si>
  <si>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</si>
  <si>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</si>
  <si>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</si>
  <si>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</si>
  <si>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</si>
  <si>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</si>
  <si>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</si>
  <si>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</si>
  <si>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</si>
  <si>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</si>
  <si>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</si>
  <si>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</si>
  <si>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</si>
  <si>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</si>
  <si>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</si>
  <si>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</si>
  <si>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</si>
  <si>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</si>
  <si>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</si>
  <si>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</si>
  <si>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</si>
  <si>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</si>
  <si>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</si>
  <si>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</si>
  <si>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</si>
  <si>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</si>
  <si>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</si>
  <si>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</si>
  <si>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</si>
  <si>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</si>
  <si>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</si>
  <si>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</si>
  <si>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</si>
  <si>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</si>
  <si>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</si>
  <si>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</si>
  <si>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</si>
  <si>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</si>
  <si>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</si>
  <si>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</si>
  <si>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</si>
  <si>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</si>
  <si>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</si>
  <si>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</si>
  <si>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</si>
  <si>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</si>
  <si>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</si>
  <si>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</si>
  <si>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</si>
  <si>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</si>
  <si>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</si>
  <si>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</si>
  <si>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</si>
  <si>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</si>
  <si>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</si>
  <si>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</si>
  <si>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</si>
  <si>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</si>
  <si>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</si>
  <si>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</si>
  <si>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</si>
  <si>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</si>
  <si>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</si>
  <si>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</si>
  <si>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</si>
  <si>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</si>
  <si>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</si>
  <si>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</si>
  <si>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</si>
  <si>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</si>
  <si>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</si>
  <si>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</si>
  <si>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</si>
  <si>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</si>
  <si>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</si>
  <si>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</si>
  <si>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</si>
  <si>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</si>
  <si>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</si>
  <si>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</si>
  <si>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</si>
  <si>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</si>
  <si>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</si>
  <si>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</si>
  <si>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</si>
  <si>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</si>
  <si>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</si>
  <si>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</si>
  <si>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</si>
  <si>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</si>
  <si>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</si>
  <si>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</si>
  <si>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</si>
  <si>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</si>
  <si>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</si>
  <si>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</si>
  <si>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</si>
  <si>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</si>
  <si>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</si>
  <si>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</si>
  <si>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</si>
  <si>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</si>
  <si>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</si>
  <si>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</si>
  <si>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</si>
  <si>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</si>
  <si>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</si>
  <si>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</si>
  <si>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</si>
  <si>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</si>
  <si>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</si>
  <si>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</si>
  <si>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</si>
  <si>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</si>
  <si>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</si>
  <si>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</si>
  <si>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</si>
  <si>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</si>
  <si>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</si>
  <si>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</si>
  <si>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</si>
  <si>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</si>
  <si>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</si>
  <si>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</si>
  <si>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</si>
  <si>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</si>
  <si>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</si>
  <si>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</si>
  <si>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</si>
  <si>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</si>
  <si>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</si>
  <si>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</si>
  <si>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</si>
  <si>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</si>
  <si>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</si>
  <si>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</si>
  <si>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</si>
  <si>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</si>
  <si>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</si>
  <si>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</si>
  <si>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</si>
  <si>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</si>
  <si>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</si>
  <si>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</si>
  <si>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</si>
  <si>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</si>
  <si>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</si>
  <si>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</si>
  <si>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</si>
  <si>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</si>
  <si>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</si>
  <si>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</si>
  <si>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</si>
  <si>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</si>
  <si>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</si>
  <si>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</si>
  <si>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</si>
  <si>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</si>
  <si>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</si>
  <si>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</si>
  <si>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</si>
  <si>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</si>
  <si>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</si>
  <si>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</si>
  <si>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</si>
  <si>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</si>
  <si>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</si>
  <si>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</si>
  <si>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</si>
  <si>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</si>
  <si>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</si>
  <si>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</si>
  <si>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</si>
  <si>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</si>
  <si>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</si>
  <si>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</si>
  <si>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</si>
  <si>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</si>
  <si>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</si>
  <si>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</si>
  <si>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</si>
  <si>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</si>
  <si>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</si>
  <si>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</si>
  <si>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</si>
  <si>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</si>
  <si>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</si>
  <si>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</si>
  <si>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</si>
  <si>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</si>
  <si>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</si>
  <si>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</si>
  <si>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</si>
  <si>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</si>
  <si>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</si>
  <si>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</si>
  <si>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</si>
  <si>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</si>
  <si>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</si>
  <si>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</si>
  <si>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</si>
  <si>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</si>
  <si>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</si>
  <si>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</si>
  <si>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</si>
  <si>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</si>
  <si>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</si>
  <si>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</si>
  <si>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</si>
  <si>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</si>
  <si>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</si>
  <si>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</si>
  <si>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</si>
  <si>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</si>
  <si>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</si>
  <si>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</si>
  <si>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</si>
  <si>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</si>
  <si>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</si>
  <si>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</si>
  <si>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</si>
  <si>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</si>
  <si>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</si>
  <si>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</si>
  <si>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</si>
  <si>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</si>
  <si>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</si>
  <si>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</si>
  <si>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</si>
  <si>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</si>
  <si>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</si>
  <si>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</si>
  <si>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</si>
  <si>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</si>
  <si>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</si>
  <si>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</si>
  <si>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</si>
  <si>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</si>
  <si>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</si>
  <si>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</si>
  <si>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</si>
  <si>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</si>
  <si>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</si>
  <si>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</si>
  <si>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</si>
  <si>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</si>
  <si>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</si>
  <si>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</si>
  <si>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</si>
  <si>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</si>
  <si>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</si>
  <si>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</si>
  <si>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</si>
  <si>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</si>
  <si>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</si>
  <si>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</si>
  <si>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</si>
  <si>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</si>
  <si>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</si>
  <si>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</si>
  <si>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</si>
  <si>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</si>
  <si>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</si>
  <si>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</si>
  <si>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</si>
  <si>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</si>
  <si>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</si>
  <si>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</si>
  <si>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</si>
  <si>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</si>
  <si>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</si>
  <si>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</si>
  <si>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</si>
  <si>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</si>
  <si>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</si>
  <si>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</si>
  <si>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</si>
  <si>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</si>
  <si>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</si>
  <si>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</si>
  <si>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</si>
  <si>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</si>
  <si>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</si>
  <si>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</si>
  <si>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</si>
  <si>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</si>
  <si>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</si>
  <si>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</si>
  <si>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</si>
  <si>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</si>
  <si>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</si>
  <si>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</si>
  <si>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</si>
  <si>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</si>
  <si>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</si>
  <si>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</si>
  <si>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</si>
  <si>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</si>
  <si>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</si>
  <si>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</si>
  <si>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</si>
  <si>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</si>
  <si>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</si>
  <si>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</si>
  <si>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</si>
  <si>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</si>
  <si>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</si>
  <si>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</si>
  <si>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</si>
  <si>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</si>
  <si>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</si>
  <si>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</si>
  <si>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</si>
  <si>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</si>
  <si>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</si>
  <si>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</si>
  <si>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</si>
  <si>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</si>
  <si>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</si>
  <si>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</si>
  <si>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</si>
  <si>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</si>
  <si>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</si>
  <si>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</si>
  <si>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</si>
  <si>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</si>
  <si>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</si>
  <si>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</si>
  <si>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</si>
  <si>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</si>
  <si>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</si>
  <si>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</si>
  <si>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</si>
  <si>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</si>
  <si>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</si>
  <si>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</si>
  <si>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</si>
  <si>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</si>
  <si>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</si>
  <si>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</si>
  <si>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</si>
  <si>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</si>
  <si>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</si>
  <si>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</si>
  <si>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</si>
  <si>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</si>
  <si>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</si>
  <si>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</si>
  <si>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</si>
  <si>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</si>
  <si>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</si>
  <si>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</si>
  <si>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</si>
  <si>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</si>
  <si>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</si>
  <si>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</si>
  <si>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</si>
  <si>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</si>
  <si>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</si>
  <si>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</si>
  <si>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</si>
  <si>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</si>
  <si>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</si>
  <si>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</si>
  <si>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</si>
  <si>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</si>
  <si>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</si>
  <si>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</si>
  <si>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</si>
  <si>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</si>
  <si>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</si>
  <si>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</si>
  <si>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</si>
  <si>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</si>
  <si>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</si>
  <si>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</si>
  <si>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</si>
  <si>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</si>
  <si>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</si>
  <si>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</si>
  <si>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</si>
  <si>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</si>
  <si>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</si>
  <si>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</si>
  <si>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</si>
  <si>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</si>
  <si>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</si>
  <si>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</si>
  <si>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</si>
  <si>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</si>
  <si>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</si>
  <si>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</si>
  <si>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</si>
  <si>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</si>
  <si>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</si>
  <si>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</si>
  <si>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</si>
  <si>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</si>
  <si>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</si>
  <si>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</si>
  <si>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</si>
  <si>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</si>
  <si>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</si>
  <si>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</si>
  <si>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</si>
  <si>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</si>
  <si>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</si>
  <si>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</si>
  <si>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</si>
  <si>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</si>
  <si>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</si>
  <si>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</si>
  <si>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</si>
  <si>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</si>
  <si>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</si>
  <si>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</si>
  <si>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</si>
  <si>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</si>
  <si>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</si>
  <si>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</si>
  <si>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</si>
  <si>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</si>
  <si>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</si>
  <si>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</si>
  <si>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</si>
  <si>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</si>
  <si>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</si>
  <si>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</si>
  <si>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</si>
  <si>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</si>
  <si>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</si>
  <si>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</si>
  <si>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</si>
  <si>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</si>
  <si>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</si>
  <si>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</si>
  <si>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</si>
  <si>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</si>
  <si>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</si>
  <si>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</si>
  <si>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</si>
  <si>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</si>
  <si>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</si>
  <si>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</si>
  <si>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</si>
  <si>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</si>
  <si>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</si>
  <si>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</si>
  <si>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</si>
  <si>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</si>
  <si>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</si>
  <si>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</si>
  <si>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</si>
  <si>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</si>
  <si>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</si>
  <si>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</si>
  <si>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</si>
  <si>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</si>
  <si>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</si>
  <si>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</si>
  <si>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</si>
  <si>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</si>
  <si>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</si>
  <si>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</si>
  <si>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</si>
  <si>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</si>
  <si>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</si>
  <si>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</si>
  <si>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</si>
  <si>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</si>
  <si>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</si>
  <si>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</si>
  <si>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</si>
  <si>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</si>
  <si>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</si>
  <si>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</si>
  <si>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</si>
  <si>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</si>
  <si>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</si>
  <si>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</si>
  <si>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</si>
  <si>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</si>
  <si>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</si>
  <si>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</si>
  <si>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</si>
  <si>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</si>
  <si>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</si>
  <si>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</si>
  <si>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</si>
  <si>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</si>
  <si>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</si>
  <si>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</si>
  <si>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</si>
  <si>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</si>
  <si>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</si>
  <si>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</si>
  <si>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</si>
  <si>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</si>
  <si>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</si>
  <si>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</si>
  <si>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</si>
  <si>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</si>
  <si>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</si>
  <si>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</si>
  <si>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</si>
  <si>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</si>
  <si>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</si>
  <si>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</si>
  <si>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</si>
  <si>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</si>
  <si>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</si>
  <si>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</si>
  <si>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</si>
  <si>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</si>
  <si>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</si>
  <si>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</si>
  <si>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</si>
  <si>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</si>
  <si>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</si>
  <si>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</si>
  <si>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</si>
  <si>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</si>
  <si>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</si>
  <si>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</si>
  <si>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</si>
  <si>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</si>
  <si>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</si>
  <si>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</si>
  <si>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</si>
  <si>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</si>
  <si>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</si>
  <si>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</si>
  <si>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</si>
  <si>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</si>
  <si>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</si>
  <si>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</si>
  <si>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</si>
  <si>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</si>
  <si>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</si>
  <si>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</si>
  <si>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</si>
  <si>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</si>
  <si>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</si>
  <si>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</si>
  <si>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</si>
  <si>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</si>
  <si>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</si>
  <si>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</si>
  <si>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</si>
  <si>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</si>
  <si>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</si>
  <si>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</si>
  <si>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</si>
  <si>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</si>
  <si>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</si>
  <si>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</si>
  <si>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</si>
  <si>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</si>
  <si>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</si>
  <si>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</si>
  <si>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</si>
  <si>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</si>
  <si>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</si>
  <si>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</si>
  <si>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</si>
  <si>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</si>
  <si>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</si>
  <si>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</si>
  <si>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</si>
  <si>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</si>
  <si>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</si>
  <si>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</si>
  <si>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</si>
  <si>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</si>
  <si>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</si>
  <si>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</si>
  <si>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</si>
  <si>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</si>
  <si>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</si>
  <si>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</si>
  <si>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</si>
  <si>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</si>
  <si>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</si>
  <si>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</si>
  <si>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</si>
  <si>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</si>
  <si>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</si>
  <si>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</si>
  <si>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</si>
  <si>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</si>
  <si>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</si>
  <si>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</si>
  <si>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</si>
  <si>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</si>
  <si>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</si>
  <si>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</si>
  <si>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</si>
  <si>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</si>
  <si>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</si>
  <si>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</si>
  <si>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</si>
  <si>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</si>
  <si>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</si>
  <si>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</si>
  <si>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</si>
  <si>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</si>
  <si>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</si>
  <si>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</si>
  <si>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</si>
  <si>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</si>
  <si>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</si>
  <si>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</si>
  <si>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</si>
  <si>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</si>
  <si>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</si>
  <si>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</si>
  <si>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</si>
  <si>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</si>
  <si>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</si>
  <si>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</si>
  <si>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</si>
  <si>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</si>
  <si>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</si>
  <si>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</si>
  <si>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</si>
  <si>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</si>
  <si>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</si>
  <si>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</si>
  <si>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</si>
  <si>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</si>
  <si>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</si>
  <si>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</si>
  <si>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</si>
  <si>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</si>
  <si>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</si>
  <si>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</si>
  <si>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</si>
  <si>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</si>
  <si>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</si>
  <si>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</si>
  <si>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</si>
  <si>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</si>
  <si>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</si>
  <si>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</si>
  <si>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</si>
  <si>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</si>
  <si>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</si>
  <si>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</si>
  <si>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</si>
  <si>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</si>
  <si>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</si>
  <si>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</si>
  <si>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</si>
  <si>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</si>
  <si>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</si>
  <si>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</si>
  <si>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</si>
  <si>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</si>
  <si>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</si>
  <si>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</si>
  <si>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</si>
  <si>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</si>
  <si>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</si>
  <si>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</si>
  <si>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</si>
  <si>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</si>
  <si>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</si>
  <si>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</si>
  <si>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</si>
  <si>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</si>
  <si>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</si>
  <si>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</si>
  <si>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</si>
  <si>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</si>
  <si>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</si>
  <si>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</si>
  <si>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</si>
  <si>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</si>
  <si>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</si>
  <si>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</si>
  <si>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</si>
  <si>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</si>
  <si>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</si>
  <si>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</si>
  <si>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</si>
  <si>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</si>
  <si>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</si>
  <si>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</si>
  <si>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</si>
  <si>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</si>
  <si>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</si>
  <si>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</si>
  <si>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</si>
  <si>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</si>
  <si>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</si>
  <si>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</si>
  <si>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</si>
  <si>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</si>
  <si>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</si>
  <si>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</si>
  <si>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</si>
  <si>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</si>
  <si>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</si>
  <si>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</si>
  <si>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</si>
  <si>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</si>
  <si>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</si>
  <si>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</si>
  <si>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</si>
  <si>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</si>
  <si>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</si>
  <si>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</si>
  <si>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</si>
  <si>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</si>
  <si>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</si>
  <si>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</si>
  <si>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</si>
  <si>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</si>
  <si>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</si>
  <si>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</si>
  <si>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</si>
  <si>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</si>
  <si>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</si>
  <si>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</si>
  <si>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</si>
  <si>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</si>
  <si>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</si>
  <si>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</si>
  <si>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</si>
  <si>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</si>
  <si>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</si>
  <si>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</si>
  <si>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</si>
  <si>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</si>
  <si>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</si>
  <si>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</si>
  <si>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</si>
  <si>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</si>
  <si>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</si>
  <si>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</si>
  <si>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</si>
  <si>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</si>
  <si>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</si>
  <si>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</si>
  <si>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</si>
  <si>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</si>
  <si>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</si>
  <si>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</si>
  <si>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</si>
  <si>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</si>
  <si>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</si>
  <si>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</si>
  <si>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</si>
  <si>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</si>
  <si>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</si>
  <si>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</si>
  <si>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</si>
  <si>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</si>
  <si>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</si>
  <si>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</si>
  <si>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</si>
  <si>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</si>
  <si>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</si>
  <si>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</si>
  <si>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</si>
  <si>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</si>
  <si>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</si>
  <si>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</si>
  <si>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</si>
  <si>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</si>
  <si>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</si>
  <si>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</si>
  <si>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</si>
  <si>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</si>
  <si>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</si>
  <si>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</si>
  <si>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</si>
  <si>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</si>
  <si>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</si>
  <si>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</si>
  <si>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</si>
  <si>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</si>
  <si>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</si>
  <si>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</si>
  <si>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</si>
  <si>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</si>
  <si>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</si>
  <si>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</si>
  <si>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</si>
  <si>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</si>
  <si>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</si>
  <si>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</si>
  <si>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</si>
  <si>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</si>
  <si>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</si>
  <si>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</si>
  <si>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</si>
  <si>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</si>
  <si>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</si>
  <si>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</si>
  <si>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</si>
  <si>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</si>
  <si>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</si>
  <si>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</si>
  <si>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</si>
  <si>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</si>
  <si>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</si>
  <si>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</si>
  <si>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</si>
  <si>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</si>
  <si>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</si>
  <si>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</si>
  <si>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</si>
  <si>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</si>
  <si>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</si>
  <si>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</si>
  <si>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</si>
  <si>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</si>
  <si>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</si>
  <si>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</si>
  <si>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</si>
  <si>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</si>
  <si>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</si>
  <si>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</si>
  <si>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</si>
  <si>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</si>
  <si>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</si>
  <si>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</si>
  <si>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</si>
  <si>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</si>
  <si>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</si>
  <si>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</si>
  <si>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</si>
  <si>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</si>
  <si>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</si>
  <si>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</si>
  <si>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</si>
  <si>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</si>
  <si>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</si>
  <si>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</si>
  <si>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</si>
  <si>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</si>
  <si>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</si>
  <si>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</si>
  <si>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</si>
  <si>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</si>
  <si>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</si>
  <si>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</si>
  <si>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</si>
  <si>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</si>
  <si>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</si>
  <si>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</si>
  <si>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</si>
  <si>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</si>
  <si>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</si>
  <si>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</si>
  <si>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</si>
  <si>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</si>
  <si>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</si>
  <si>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</si>
  <si>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</si>
  <si>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</si>
  <si>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</si>
  <si>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</si>
  <si>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</si>
  <si>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</si>
  <si>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</si>
  <si>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</si>
  <si>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</si>
  <si>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</si>
  <si>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</si>
  <si>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</si>
  <si>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</si>
  <si>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</si>
  <si>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</si>
  <si>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</si>
  <si>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</si>
  <si>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</si>
  <si>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</si>
  <si>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</si>
  <si>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</si>
  <si>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</si>
  <si>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</si>
  <si>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</si>
  <si>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</si>
  <si>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</si>
  <si>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</si>
  <si>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</si>
  <si>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</si>
  <si>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</si>
  <si>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</si>
  <si>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</si>
  <si>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</si>
  <si>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</si>
  <si>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</si>
  <si>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</si>
  <si>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</si>
  <si>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</si>
  <si>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</si>
  <si>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</si>
  <si>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</si>
  <si>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</si>
  <si>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</si>
  <si>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</si>
  <si>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</si>
  <si>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</si>
  <si>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</si>
  <si>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</si>
  <si>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</si>
  <si>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</si>
  <si>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</si>
  <si>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</si>
  <si>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</si>
  <si>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</si>
  <si>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</si>
  <si>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</si>
  <si>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</si>
  <si>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</si>
  <si>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</si>
  <si>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</si>
  <si>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</si>
  <si>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</si>
  <si>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</si>
  <si>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</si>
  <si>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</si>
  <si>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</si>
  <si>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</si>
  <si>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</si>
  <si>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</si>
  <si>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</si>
  <si>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</si>
  <si>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</si>
  <si>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</si>
  <si>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</si>
  <si>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</si>
  <si>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</si>
  <si>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</si>
  <si>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</si>
  <si>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</si>
  <si>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</si>
  <si>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</si>
  <si>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</si>
  <si>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</si>
  <si>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</si>
  <si>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</si>
  <si>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</si>
  <si>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</si>
  <si>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</si>
  <si>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</si>
  <si>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</si>
  <si>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</si>
  <si>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</si>
  <si>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</si>
  <si>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</si>
  <si>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</si>
  <si>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</si>
  <si>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</si>
  <si>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</si>
  <si>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</si>
  <si>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</si>
  <si>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</si>
  <si>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</si>
  <si>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</si>
  <si>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</si>
  <si>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</si>
  <si>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</si>
  <si>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</si>
  <si>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</si>
  <si>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</si>
  <si>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</si>
  <si>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</si>
  <si>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</si>
  <si>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</si>
  <si>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</si>
  <si>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</si>
  <si>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</si>
  <si>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</si>
  <si>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</si>
  <si>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</si>
  <si>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</si>
  <si>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</si>
  <si>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</si>
  <si>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</si>
  <si>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</si>
  <si>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</si>
  <si>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</si>
  <si>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</si>
  <si>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</si>
  <si>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</si>
  <si>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</si>
  <si>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</si>
  <si>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</si>
  <si>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</si>
  <si>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</si>
  <si>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</si>
  <si>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</si>
  <si>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</si>
  <si>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</si>
  <si>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</si>
  <si>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</si>
  <si>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</si>
  <si>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</si>
  <si>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</si>
  <si>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</si>
  <si>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</si>
  <si>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</si>
  <si>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</si>
  <si>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</si>
  <si>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</si>
  <si>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</si>
  <si>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</si>
  <si>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</si>
  <si>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</si>
  <si>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</si>
  <si>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</si>
  <si>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</si>
  <si>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</si>
  <si>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</si>
  <si>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</si>
  <si>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</si>
  <si>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</si>
  <si>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</si>
  <si>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</si>
  <si>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</si>
  <si>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</si>
  <si>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</si>
  <si>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</si>
  <si>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</si>
  <si>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</si>
  <si>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</si>
  <si>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</si>
  <si>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</si>
  <si>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</si>
  <si>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</si>
  <si>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</si>
  <si>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</si>
  <si>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</si>
  <si>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</si>
  <si>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</si>
  <si>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</si>
  <si>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</si>
  <si>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</si>
  <si>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</si>
  <si>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</si>
  <si>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</si>
  <si>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</si>
  <si>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</si>
  <si>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</si>
  <si>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</si>
  <si>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</si>
  <si>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</si>
  <si>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</si>
  <si>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</si>
  <si>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</si>
  <si>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</si>
  <si>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</si>
  <si>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</si>
  <si>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</si>
  <si>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</si>
  <si>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</si>
  <si>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</si>
  <si>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</si>
  <si>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</si>
  <si>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</si>
  <si>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</si>
  <si>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</si>
  <si>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</si>
  <si>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</si>
  <si>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</si>
  <si>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</si>
  <si>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</si>
  <si>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</si>
  <si>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</si>
  <si>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</si>
  <si>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</si>
  <si>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</si>
  <si>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</si>
  <si>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</si>
  <si>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</si>
  <si>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</si>
  <si>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</si>
  <si>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</si>
  <si>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</si>
  <si>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</si>
  <si>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</si>
  <si>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</si>
  <si>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</si>
  <si>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</si>
  <si>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</si>
  <si>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</si>
  <si>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</si>
  <si>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</si>
  <si>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</si>
  <si>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</si>
  <si>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</si>
  <si>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</si>
  <si>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</si>
  <si>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</si>
  <si>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</si>
  <si>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</si>
  <si>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</si>
  <si>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</si>
  <si>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</si>
  <si>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</si>
  <si>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</si>
  <si>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</si>
  <si>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</si>
  <si>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</si>
  <si>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</si>
  <si>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</si>
  <si>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</si>
  <si>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</si>
  <si>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</si>
  <si>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</si>
  <si>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</si>
  <si>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</si>
  <si>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</si>
  <si>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</si>
  <si>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</si>
  <si>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</si>
  <si>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</si>
  <si>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</si>
  <si>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</si>
  <si>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</si>
  <si>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</si>
  <si>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</si>
  <si>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</si>
  <si>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</si>
  <si>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</si>
  <si>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</si>
  <si>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</si>
  <si>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</si>
  <si>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</si>
  <si>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</si>
  <si>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</si>
  <si>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</si>
  <si>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</si>
  <si>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</si>
  <si>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</si>
  <si>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</si>
  <si>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</si>
  <si>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</si>
  <si>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</si>
  <si>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</si>
  <si>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</si>
  <si>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</si>
  <si>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</si>
  <si>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</si>
  <si>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</si>
  <si>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</si>
  <si>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</si>
  <si>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</si>
  <si>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</si>
  <si>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</si>
  <si>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</si>
  <si>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</si>
  <si>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</si>
  <si>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</si>
  <si>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</si>
  <si>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</si>
  <si>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</si>
  <si>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</si>
  <si>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</si>
  <si>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</si>
  <si>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</si>
  <si>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</si>
  <si>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</si>
  <si>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</si>
  <si>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</si>
  <si>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</si>
  <si>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</si>
  <si>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</si>
  <si>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</si>
  <si>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</si>
  <si>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</si>
  <si>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</si>
  <si>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</si>
  <si>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</si>
  <si>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</si>
  <si>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</si>
  <si>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</si>
  <si>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</si>
  <si>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</si>
  <si>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</si>
  <si>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</si>
  <si>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</si>
  <si>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</si>
  <si>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</si>
  <si>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</si>
  <si>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</si>
  <si>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</si>
  <si>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</si>
  <si>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</si>
  <si>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</si>
  <si>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</si>
  <si>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</si>
  <si>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</si>
  <si>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</si>
  <si>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</si>
  <si>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</si>
  <si>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</si>
  <si>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</si>
  <si>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</si>
  <si>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</si>
  <si>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</si>
  <si>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</si>
  <si>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</si>
  <si>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</si>
  <si>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</si>
  <si>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</si>
  <si>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</si>
  <si>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</si>
  <si>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</si>
  <si>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</si>
  <si>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</si>
  <si>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</si>
  <si>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</si>
  <si>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</si>
  <si>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</si>
  <si>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</si>
  <si>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</si>
  <si>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</si>
  <si>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</si>
  <si>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</si>
  <si>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</si>
  <si>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</si>
  <si>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</si>
  <si>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</si>
  <si>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</si>
  <si>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</si>
  <si>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</si>
  <si>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</si>
  <si>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</si>
  <si>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</si>
  <si>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</si>
  <si>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</si>
  <si>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</si>
  <si>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</si>
  <si>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</si>
  <si>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</si>
  <si>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</si>
  <si>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</si>
  <si>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</si>
  <si>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</si>
  <si>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</si>
  <si>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</si>
  <si>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</si>
  <si>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</si>
  <si>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</si>
  <si>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</si>
  <si>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</si>
  <si>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</si>
  <si>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</si>
  <si>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</si>
  <si>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</si>
  <si>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</si>
  <si>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</si>
  <si>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</si>
  <si>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</si>
  <si>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</si>
  <si>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</si>
  <si>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</si>
  <si>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</si>
  <si>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</si>
  <si>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</si>
  <si>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</si>
  <si>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</si>
  <si>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</si>
  <si>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</si>
  <si>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</si>
  <si>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</si>
  <si>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</si>
  <si>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</si>
  <si>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</si>
  <si>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</si>
  <si>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</si>
  <si>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</si>
  <si>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</si>
  <si>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</si>
  <si>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</si>
  <si>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</si>
  <si>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</si>
  <si>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</si>
  <si>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</si>
  <si>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</si>
  <si>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</si>
  <si>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</si>
  <si>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</si>
  <si>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</si>
  <si>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</si>
  <si>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</si>
  <si>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</si>
  <si>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</si>
  <si>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</si>
  <si>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</si>
  <si>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</si>
  <si>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</si>
  <si>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</si>
  <si>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</si>
  <si>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</si>
  <si>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</si>
  <si>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</si>
  <si>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</si>
  <si>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</si>
  <si>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</si>
  <si>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</si>
  <si>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</si>
  <si>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</si>
  <si>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</si>
  <si>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</si>
  <si>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</si>
  <si>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</si>
  <si>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</si>
  <si>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</si>
  <si>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</si>
  <si>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</si>
  <si>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</si>
  <si>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</si>
  <si>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</si>
  <si>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</si>
  <si>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</si>
  <si>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</si>
  <si>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</si>
  <si>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</si>
  <si>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</si>
  <si>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</si>
  <si>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</si>
  <si>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</si>
  <si>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</si>
  <si>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</si>
  <si>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</si>
  <si>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</si>
  <si>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</si>
  <si>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</si>
  <si>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</si>
  <si>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</si>
  <si>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</si>
  <si>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</si>
  <si>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</si>
  <si>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</si>
  <si>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</si>
  <si>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</si>
  <si>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</si>
  <si>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</si>
  <si>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</si>
  <si>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</si>
  <si>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</si>
  <si>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</si>
  <si>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</si>
  <si>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</si>
  <si>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</si>
  <si>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</si>
  <si>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</si>
  <si>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</si>
  <si>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</si>
  <si>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</si>
  <si>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</si>
  <si>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</si>
  <si>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</si>
  <si>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</si>
  <si>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</si>
  <si>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</si>
  <si>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</si>
  <si>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</si>
  <si>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</si>
  <si>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</si>
  <si>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</si>
  <si>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</si>
  <si>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</si>
  <si>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</si>
  <si>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</si>
  <si>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</si>
  <si>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</si>
  <si>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</si>
  <si>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</si>
  <si>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</si>
  <si>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</si>
  <si>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</si>
  <si>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</si>
  <si>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</si>
  <si>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</si>
  <si>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</si>
  <si>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</si>
  <si>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</si>
  <si>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</si>
  <si>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</si>
  <si>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</si>
  <si>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</si>
  <si>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</si>
  <si>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</si>
  <si>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</si>
  <si>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</si>
  <si>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</si>
  <si>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</si>
  <si>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</si>
  <si>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</si>
  <si>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</si>
  <si>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</si>
  <si>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</si>
  <si>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</si>
  <si>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</si>
  <si>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</si>
  <si>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</si>
  <si>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</si>
  <si>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</si>
  <si>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</si>
  <si>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</si>
  <si>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</si>
  <si>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</si>
  <si>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</si>
  <si>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</si>
  <si>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</si>
  <si>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</si>
  <si>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</si>
  <si>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</si>
  <si>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</si>
  <si>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</si>
  <si>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</si>
  <si>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</si>
  <si>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</si>
  <si>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</si>
  <si>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</si>
  <si>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</si>
  <si>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</si>
  <si>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</si>
  <si>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</si>
  <si>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</si>
  <si>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</si>
  <si>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</si>
  <si>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</si>
  <si>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</si>
  <si>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</si>
  <si>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</si>
  <si>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</si>
  <si>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</si>
  <si>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</si>
  <si>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</si>
  <si>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</si>
  <si>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</si>
  <si>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</si>
  <si>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</si>
  <si>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</si>
  <si>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</si>
  <si>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</si>
  <si>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</si>
  <si>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</si>
  <si>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</si>
  <si>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</si>
  <si>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</si>
  <si>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</si>
  <si>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</si>
  <si>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</si>
  <si>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</si>
  <si>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</si>
  <si>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</si>
  <si>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</si>
  <si>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</si>
  <si>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</si>
  <si>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</si>
  <si>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</si>
  <si>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</si>
  <si>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</si>
  <si>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</si>
  <si>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</si>
  <si>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</si>
  <si>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</si>
  <si>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</si>
  <si>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</si>
  <si>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</si>
  <si>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</si>
  <si>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</si>
  <si>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</si>
  <si>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</si>
  <si>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</si>
  <si>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</si>
  <si>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</si>
  <si>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</si>
  <si>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</si>
  <si>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</si>
  <si>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</si>
  <si>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</si>
  <si>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</si>
  <si>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</si>
  <si>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</si>
  <si>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</si>
  <si>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</si>
  <si>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</si>
  <si>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</si>
  <si>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</si>
  <si>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</si>
  <si>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</si>
  <si>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</si>
  <si>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</si>
  <si>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</si>
  <si>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</si>
  <si>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</si>
  <si>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</si>
  <si>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</si>
  <si>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</si>
  <si>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</si>
  <si>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</si>
  <si>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</si>
  <si>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</si>
  <si>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</si>
  <si>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</si>
  <si>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</si>
  <si>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</si>
  <si>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</si>
  <si>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</si>
  <si>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</si>
  <si>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</si>
  <si>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</si>
  <si>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</si>
  <si>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</si>
  <si>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</si>
  <si>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</si>
  <si>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</si>
  <si>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</si>
  <si>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</si>
  <si>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</si>
  <si>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</si>
  <si>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</si>
  <si>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</si>
  <si>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</si>
  <si>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</si>
  <si>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</si>
  <si>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</si>
  <si>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</si>
  <si>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</si>
  <si>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</si>
  <si>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</si>
  <si>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</si>
  <si>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</si>
  <si>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</si>
  <si>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</si>
  <si>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</si>
  <si>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</si>
  <si>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</si>
  <si>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</si>
  <si>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</si>
  <si>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</si>
  <si>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</si>
  <si>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</si>
  <si>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</si>
  <si>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</si>
  <si>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</si>
  <si>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</si>
  <si>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</si>
  <si>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</si>
  <si>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</si>
  <si>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</si>
  <si>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</si>
  <si>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</si>
  <si>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</si>
  <si>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</si>
  <si>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</si>
  <si>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</si>
  <si>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</si>
  <si>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</si>
  <si>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</si>
  <si>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</si>
  <si>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</si>
  <si>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</si>
  <si>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</si>
  <si>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</si>
  <si>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</si>
  <si>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</si>
  <si>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</si>
  <si>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</si>
  <si>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</si>
  <si>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</si>
  <si>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</si>
  <si>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</si>
  <si>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</si>
  <si>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</si>
  <si>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</si>
  <si>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</si>
  <si>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</si>
  <si>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</si>
  <si>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</si>
  <si>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</si>
  <si>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</si>
  <si>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</si>
  <si>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</si>
  <si>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</si>
  <si>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</si>
  <si>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</si>
  <si>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</si>
  <si>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</si>
  <si>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</si>
  <si>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</si>
  <si>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</si>
  <si>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</si>
  <si>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</si>
  <si>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</si>
  <si>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</si>
  <si>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</si>
  <si>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</si>
  <si>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</si>
  <si>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</si>
  <si>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</si>
  <si>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</si>
  <si>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</si>
  <si>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</si>
  <si>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</si>
  <si>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</si>
  <si>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</si>
  <si>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</si>
  <si>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</si>
  <si>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</si>
  <si>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</si>
  <si>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</si>
  <si>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</si>
  <si>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</si>
  <si>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</si>
  <si>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</si>
  <si>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</si>
  <si>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</si>
  <si>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</si>
  <si>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</si>
  <si>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</si>
  <si>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</si>
  <si>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</si>
  <si>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</si>
  <si>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</si>
  <si>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</si>
  <si>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</si>
  <si>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</si>
  <si>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</si>
  <si>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</si>
  <si>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</si>
  <si>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</si>
  <si>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</si>
  <si>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</si>
  <si>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</si>
  <si>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</si>
  <si>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</si>
  <si>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</si>
  <si>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</si>
  <si>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</si>
  <si>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</si>
  <si>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</si>
  <si>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</si>
  <si>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</si>
  <si>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</si>
  <si>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</si>
  <si>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</si>
  <si>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</si>
  <si>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</si>
  <si>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</si>
  <si>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</si>
  <si>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</si>
  <si>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</si>
  <si>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</si>
  <si>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</si>
  <si>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</si>
  <si>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</si>
  <si>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</si>
  <si>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</si>
  <si>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</si>
  <si>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</si>
  <si>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</si>
  <si>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</si>
  <si>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</si>
  <si>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</si>
  <si>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</si>
  <si>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</si>
  <si>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</si>
  <si>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</si>
  <si>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</si>
  <si>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</si>
  <si>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</si>
  <si>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</si>
  <si>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</si>
  <si>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</si>
  <si>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</si>
  <si>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</si>
  <si>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</si>
  <si>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</si>
  <si>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</si>
  <si>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</si>
  <si>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</si>
  <si>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</si>
  <si>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</si>
  <si>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</si>
  <si>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</si>
  <si>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</si>
  <si>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</si>
  <si>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</si>
  <si>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</si>
  <si>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</si>
  <si>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</si>
  <si>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</si>
  <si>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</si>
  <si>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</si>
  <si>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</si>
  <si>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</si>
  <si>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</si>
  <si>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</si>
  <si>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</si>
  <si>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</si>
  <si>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</si>
  <si>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</si>
  <si>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</si>
  <si>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</si>
  <si>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</si>
  <si>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</si>
  <si>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</si>
  <si>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</si>
  <si>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</si>
  <si>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</si>
  <si>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</si>
  <si>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</si>
  <si>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</si>
  <si>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</si>
  <si>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</si>
  <si>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</si>
  <si>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</si>
  <si>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</si>
  <si>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</si>
  <si>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</si>
  <si>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</si>
  <si>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</si>
  <si>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</si>
  <si>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</si>
  <si>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</si>
  <si>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</si>
  <si>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</si>
  <si>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</si>
  <si>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</si>
  <si>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</si>
  <si>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</si>
  <si>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</si>
  <si>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</si>
  <si>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</si>
  <si>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</si>
  <si>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</si>
  <si>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</si>
  <si>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</si>
  <si>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</si>
  <si>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</si>
  <si>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</si>
  <si>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</si>
  <si>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</si>
  <si>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</si>
  <si>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</si>
  <si>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</si>
  <si>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</si>
  <si>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</si>
  <si>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</si>
  <si>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</si>
  <si>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</si>
  <si>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</si>
  <si>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</si>
  <si>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</si>
  <si>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</si>
  <si>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</si>
  <si>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</si>
  <si>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</si>
  <si>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</si>
  <si>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</si>
  <si>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</si>
  <si>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</si>
  <si>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</si>
  <si>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</si>
  <si>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</si>
  <si>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</si>
  <si>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</si>
  <si>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</si>
  <si>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</si>
  <si>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</si>
  <si>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</si>
  <si>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</si>
  <si>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</si>
  <si>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</si>
  <si>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</si>
  <si>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</si>
  <si>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</si>
  <si>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</si>
  <si>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</si>
  <si>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</si>
  <si>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</si>
  <si>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</si>
  <si>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</si>
  <si>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</si>
  <si>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</si>
  <si>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</si>
  <si>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</si>
  <si>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</si>
  <si>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</si>
  <si>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</si>
  <si>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</si>
  <si>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</si>
  <si>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</si>
  <si>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</si>
  <si>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</si>
  <si>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</si>
  <si>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</si>
  <si>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</si>
  <si>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</si>
  <si>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</si>
  <si>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</si>
  <si>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</si>
  <si>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</si>
  <si>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</si>
  <si>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</si>
  <si>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</si>
  <si>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</si>
  <si>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</si>
  <si>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</si>
  <si>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</si>
  <si>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</si>
  <si>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</si>
  <si>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</si>
  <si>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</si>
  <si>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</si>
  <si>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</si>
  <si>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</si>
  <si>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</si>
  <si>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</si>
  <si>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</si>
  <si>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</si>
  <si>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</si>
  <si>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</si>
  <si>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</si>
  <si>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</si>
  <si>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</si>
  <si>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</si>
  <si>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</si>
  <si>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</si>
  <si>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</si>
  <si>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</si>
  <si>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</si>
  <si>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</si>
  <si>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</si>
  <si>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</si>
  <si>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</si>
  <si>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</si>
  <si>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</si>
  <si>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</si>
  <si>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</si>
  <si>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</si>
  <si>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</si>
  <si>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</si>
  <si>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</si>
  <si>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</si>
  <si>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</si>
  <si>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</si>
  <si>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</si>
  <si>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</si>
  <si>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</si>
  <si>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</si>
  <si>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</si>
  <si>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</si>
  <si>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</si>
  <si>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</si>
  <si>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</si>
  <si>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</si>
  <si>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</si>
  <si>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</si>
  <si>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</si>
  <si>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</si>
  <si>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</si>
  <si>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</si>
  <si>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</si>
  <si>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</si>
  <si>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</si>
  <si>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</si>
  <si>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</si>
  <si>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</si>
  <si>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</si>
  <si>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</si>
  <si>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</si>
  <si>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</si>
  <si>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</si>
  <si>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</si>
  <si>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</si>
  <si>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</si>
  <si>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</si>
  <si>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</si>
  <si>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</si>
  <si>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</si>
  <si>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</si>
  <si>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</si>
  <si>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</si>
  <si>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</si>
  <si>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</si>
  <si>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</si>
  <si>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</si>
  <si>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</si>
  <si>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</si>
  <si>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</si>
  <si>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</si>
  <si>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</si>
  <si>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</si>
  <si>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</si>
  <si>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</si>
  <si>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</si>
  <si>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</si>
  <si>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</si>
  <si>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</si>
  <si>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</si>
  <si>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</si>
  <si>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</si>
  <si>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</si>
  <si>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</si>
  <si>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</si>
  <si>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</si>
  <si>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</si>
  <si>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</si>
  <si>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</si>
  <si>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</si>
  <si>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</si>
  <si>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</si>
  <si>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</si>
  <si>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</si>
  <si>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</si>
  <si>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</si>
  <si>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</si>
  <si>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</si>
  <si>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</si>
  <si>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</si>
  <si>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</si>
  <si>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</si>
  <si>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</si>
  <si>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</si>
  <si>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</si>
  <si>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</si>
  <si>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</si>
  <si>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</si>
  <si>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</si>
  <si>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</si>
  <si>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</si>
  <si>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</si>
  <si>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</si>
  <si>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</si>
  <si>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</si>
  <si>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</si>
  <si>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</si>
  <si>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</si>
  <si>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</si>
  <si>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</si>
  <si>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</si>
  <si>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</si>
  <si>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</si>
  <si>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</si>
  <si>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</si>
  <si>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</si>
  <si>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</si>
  <si>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</si>
  <si>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</si>
  <si>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</si>
  <si>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</si>
  <si>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</si>
  <si>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</si>
  <si>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</si>
  <si>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</si>
  <si>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</si>
  <si>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</si>
  <si>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</si>
  <si>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</si>
  <si>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</si>
  <si>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</si>
  <si>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</si>
  <si>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</si>
  <si>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</si>
  <si>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</si>
  <si>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</si>
  <si>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</si>
  <si>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</si>
  <si>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</si>
  <si>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</si>
  <si>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</si>
  <si>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</si>
  <si>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</si>
  <si>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</si>
  <si>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</si>
  <si>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</si>
  <si>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</si>
  <si>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</si>
  <si>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</si>
  <si>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</si>
  <si>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</si>
  <si>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</si>
  <si>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</si>
  <si>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</si>
  <si>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</si>
  <si>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</si>
  <si>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</si>
  <si>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</si>
  <si>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</si>
  <si>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</si>
  <si>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</si>
  <si>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</si>
  <si>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</si>
  <si>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</si>
  <si>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</si>
  <si>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</si>
  <si>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</si>
  <si>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</si>
  <si>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</si>
  <si>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</si>
  <si>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</si>
  <si>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</si>
  <si>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</si>
  <si>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</si>
  <si>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</si>
  <si>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</si>
  <si>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</si>
  <si>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</si>
  <si>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</si>
  <si>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</si>
  <si>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</si>
  <si>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</si>
  <si>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</si>
  <si>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</si>
  <si>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</si>
  <si>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</si>
  <si>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</si>
  <si>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</si>
  <si>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</si>
  <si>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</si>
  <si>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</si>
  <si>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</si>
  <si>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</si>
  <si>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</si>
  <si>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</si>
  <si>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</si>
  <si>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</si>
  <si>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</si>
  <si>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</si>
  <si>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</si>
  <si>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</si>
  <si>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</si>
  <si>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</si>
  <si>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</si>
  <si>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</si>
  <si>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</si>
  <si>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</si>
  <si>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</si>
  <si>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</si>
  <si>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</si>
  <si>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</si>
  <si>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</si>
  <si>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</si>
  <si>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</si>
  <si>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</si>
  <si>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</si>
  <si>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</si>
  <si>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</si>
  <si>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</si>
  <si>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</si>
  <si>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</si>
  <si>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</si>
  <si>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</si>
  <si>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</si>
  <si>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</si>
  <si>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</si>
  <si>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</si>
  <si>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</si>
  <si>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</si>
  <si>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</si>
  <si>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</si>
  <si>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</si>
  <si>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</si>
  <si>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</si>
  <si>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</si>
  <si>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</si>
  <si>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</si>
  <si>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</si>
  <si>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</si>
  <si>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</si>
  <si>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</si>
  <si>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</si>
  <si>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</si>
  <si>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</si>
  <si>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</si>
  <si>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</si>
  <si>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</si>
  <si>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</si>
  <si>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</si>
  <si>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</si>
  <si>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</si>
  <si>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</si>
  <si>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</si>
  <si>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</si>
  <si>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</si>
  <si>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</si>
  <si>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</si>
  <si>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</si>
  <si>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</si>
  <si>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</si>
  <si>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</si>
  <si>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</si>
  <si>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</si>
  <si>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</si>
  <si>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</si>
  <si>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</si>
  <si>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</si>
  <si>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</si>
  <si>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</si>
  <si>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</si>
  <si>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</si>
  <si>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</si>
  <si>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</si>
  <si>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</si>
  <si>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</si>
  <si>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</si>
  <si>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</si>
  <si>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</si>
  <si>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</si>
  <si>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</si>
  <si>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</si>
  <si>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</si>
  <si>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</si>
  <si>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</si>
  <si>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</si>
  <si>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</si>
  <si>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</si>
  <si>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</si>
  <si>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</si>
  <si>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</si>
  <si>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</si>
  <si>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</si>
  <si>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</si>
  <si>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</si>
  <si>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</si>
  <si>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</si>
  <si>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</si>
  <si>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</si>
  <si>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</si>
  <si>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</si>
  <si>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</si>
  <si>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</si>
  <si>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</si>
  <si>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</si>
  <si>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</si>
  <si>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</si>
  <si>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</si>
  <si>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</si>
  <si>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</si>
  <si>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</si>
  <si>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</si>
  <si>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</si>
  <si>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</si>
  <si>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</si>
  <si>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</si>
  <si>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</si>
  <si>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</si>
  <si>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</si>
  <si>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</si>
  <si>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</si>
  <si>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</si>
  <si>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</si>
  <si>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</si>
  <si>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</si>
  <si>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</si>
  <si>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</si>
  <si>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</si>
  <si>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</si>
  <si>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</si>
  <si>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</si>
  <si>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</si>
  <si>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</si>
  <si>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</si>
  <si>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</si>
  <si>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</si>
  <si>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</si>
  <si>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</si>
  <si>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</si>
  <si>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</si>
  <si>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</si>
  <si>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</si>
  <si>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</si>
  <si>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</si>
  <si>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</si>
  <si>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</si>
  <si>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</si>
  <si>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</si>
  <si>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</si>
  <si>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</si>
  <si>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</si>
  <si>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</si>
  <si>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</si>
  <si>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</si>
  <si>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</si>
  <si>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</si>
  <si>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</si>
  <si>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</si>
  <si>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</si>
  <si>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</si>
  <si>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</si>
  <si>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</si>
  <si>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</si>
  <si>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</si>
  <si>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</si>
  <si>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</si>
  <si>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</si>
  <si>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</si>
  <si>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</si>
  <si>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</si>
  <si>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</si>
  <si>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</si>
  <si>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</si>
  <si>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</si>
  <si>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</si>
  <si>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</si>
  <si>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</si>
  <si>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</si>
  <si>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</si>
  <si>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</si>
  <si>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</si>
  <si>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</si>
  <si>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</si>
  <si>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</si>
  <si>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</si>
  <si>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</si>
  <si>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</si>
  <si>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</si>
  <si>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</si>
  <si>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</si>
  <si>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</si>
  <si>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</si>
  <si>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</si>
  <si>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</si>
  <si>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</si>
  <si>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</si>
  <si>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</si>
  <si>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</si>
  <si>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</si>
  <si>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</si>
  <si>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</si>
  <si>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</si>
  <si>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</si>
  <si>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</si>
  <si>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</si>
  <si>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</si>
  <si>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</si>
  <si>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</si>
  <si>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</si>
  <si>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</si>
  <si>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</si>
  <si>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</si>
  <si>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</si>
  <si>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</si>
  <si>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</si>
  <si>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</si>
  <si>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</si>
  <si>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</si>
  <si>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</si>
  <si>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</si>
  <si>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</si>
  <si>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</si>
  <si>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</si>
  <si>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</si>
  <si>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</si>
  <si>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</si>
  <si>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</si>
  <si>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</si>
  <si>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</si>
  <si>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</si>
  <si>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</si>
  <si>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</si>
  <si>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</si>
  <si>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</si>
  <si>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</si>
  <si>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</si>
  <si>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</si>
  <si>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</si>
  <si>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</si>
  <si>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</si>
  <si>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</si>
  <si>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</si>
  <si>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</si>
  <si>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</si>
  <si>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</si>
  <si>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</si>
  <si>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</si>
  <si>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</si>
  <si>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</si>
  <si>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</si>
  <si>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</si>
  <si>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</si>
  <si>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</si>
  <si>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</si>
  <si>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</si>
  <si>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</si>
  <si>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</si>
  <si>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</si>
  <si>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</si>
  <si>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</si>
  <si>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</si>
  <si>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</si>
  <si>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</si>
  <si>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</si>
  <si>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</si>
  <si>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</si>
  <si>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</si>
  <si>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</si>
  <si>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</si>
  <si>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</si>
  <si>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</si>
  <si>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</si>
  <si>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</si>
  <si>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</si>
  <si>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</si>
  <si>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</si>
  <si>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</si>
  <si>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</si>
  <si>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</si>
  <si>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</si>
  <si>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</si>
  <si>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</si>
  <si>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</si>
  <si>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</si>
  <si>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</si>
  <si>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</si>
  <si>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</si>
  <si>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</si>
  <si>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</si>
  <si>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</si>
  <si>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</si>
  <si>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</si>
  <si>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</si>
  <si>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</si>
  <si>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</si>
  <si>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</si>
  <si>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</si>
  <si>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</si>
  <si>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</si>
  <si>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</si>
  <si>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</si>
  <si>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</si>
  <si>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</si>
  <si>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</si>
  <si>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</si>
  <si>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</si>
  <si>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</si>
  <si>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</si>
  <si>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</si>
  <si>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</si>
  <si>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</si>
  <si>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</si>
  <si>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</si>
  <si>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</si>
  <si>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</si>
  <si>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</si>
  <si>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</si>
  <si>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</si>
  <si>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</si>
  <si>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</si>
  <si>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</si>
  <si>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</si>
  <si>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</si>
  <si>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</si>
  <si>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</si>
  <si>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</si>
  <si>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</si>
  <si>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</si>
  <si>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</si>
  <si>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</si>
  <si>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</si>
  <si>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</si>
  <si>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</si>
  <si>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</si>
  <si>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</si>
  <si>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</si>
  <si>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</si>
  <si>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</si>
  <si>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</si>
  <si>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</si>
  <si>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</si>
  <si>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</si>
  <si>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</si>
  <si>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</si>
  <si>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</si>
  <si>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</si>
  <si>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</si>
  <si>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</si>
  <si>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</si>
  <si>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</si>
  <si>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</si>
  <si>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</si>
  <si>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</si>
  <si>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</si>
  <si>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</si>
  <si>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</si>
  <si>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</si>
  <si>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</si>
  <si>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</si>
  <si>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</si>
  <si>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</si>
  <si>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</si>
  <si>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</si>
  <si>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</si>
  <si>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</si>
  <si>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</si>
  <si>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</si>
  <si>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</si>
  <si>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</si>
  <si>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</si>
  <si>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</si>
  <si>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</si>
  <si>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</si>
  <si>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</si>
  <si>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</si>
  <si>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</si>
  <si>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</si>
  <si>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</si>
  <si>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</si>
  <si>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</si>
  <si>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</si>
  <si>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</si>
  <si>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</si>
  <si>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</si>
  <si>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</si>
  <si>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</si>
  <si>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</si>
  <si>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</si>
  <si>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</si>
  <si>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</si>
  <si>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</si>
  <si>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</si>
  <si>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</si>
  <si>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</si>
  <si>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</si>
  <si>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</si>
  <si>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</si>
  <si>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</si>
  <si>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</si>
  <si>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</si>
  <si>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</si>
  <si>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</si>
  <si>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</si>
  <si>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</si>
  <si>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</si>
  <si>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</si>
  <si>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</si>
  <si>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</si>
  <si>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</si>
  <si>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</si>
  <si>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</si>
  <si>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</si>
  <si>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</si>
  <si>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</si>
  <si>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</si>
  <si>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</si>
  <si>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</si>
  <si>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</si>
  <si>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</si>
  <si>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</si>
  <si>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</si>
  <si>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</si>
  <si>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</si>
  <si>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</si>
  <si>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</si>
  <si>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</si>
  <si>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</si>
  <si>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</si>
  <si>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</si>
  <si>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</si>
  <si>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</si>
  <si>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</si>
  <si>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</si>
  <si>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</si>
  <si>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</si>
  <si>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</si>
  <si>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</si>
  <si>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</si>
  <si>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</si>
  <si>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</si>
  <si>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</si>
  <si>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</si>
  <si>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</si>
  <si>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</si>
  <si>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</si>
  <si>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</si>
  <si>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</si>
  <si>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</si>
  <si>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</si>
  <si>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</si>
  <si>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</si>
  <si>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</si>
  <si>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</si>
  <si>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</si>
  <si>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</si>
  <si>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</si>
  <si>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</si>
  <si>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</si>
  <si>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</si>
  <si>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</si>
  <si>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</si>
  <si>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</si>
  <si>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</si>
  <si>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</si>
  <si>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</si>
  <si>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</si>
  <si>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</si>
  <si>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</si>
  <si>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</si>
  <si>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</si>
  <si>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</si>
  <si>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</si>
  <si>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</si>
  <si>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</si>
  <si>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</si>
  <si>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</si>
  <si>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</si>
  <si>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</si>
  <si>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</si>
  <si>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</si>
  <si>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</si>
  <si>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</si>
  <si>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</si>
  <si>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</si>
  <si>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</si>
  <si>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</si>
  <si>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</si>
  <si>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</si>
  <si>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</si>
  <si>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</si>
  <si>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</si>
  <si>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</si>
  <si>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</si>
  <si>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</si>
  <si>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</si>
  <si>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</si>
  <si>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</si>
  <si>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</si>
  <si>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</si>
  <si>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</si>
  <si>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</si>
  <si>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</si>
  <si>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</si>
  <si>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</si>
  <si>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</si>
  <si>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</si>
  <si>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</si>
  <si>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</si>
  <si>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</si>
  <si>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</si>
  <si>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</si>
  <si>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</si>
  <si>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</si>
  <si>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</si>
  <si>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</si>
  <si>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</si>
  <si>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</si>
  <si>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</si>
  <si>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</si>
  <si>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</si>
  <si>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</si>
  <si>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</si>
  <si>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</si>
  <si>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</si>
  <si>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</si>
  <si>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</si>
  <si>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</si>
  <si>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</si>
  <si>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</si>
  <si>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</si>
  <si>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</si>
  <si>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</si>
  <si>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</si>
  <si>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</si>
  <si>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</si>
  <si>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</si>
  <si>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</si>
  <si>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</si>
  <si>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</si>
  <si>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</si>
  <si>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</si>
  <si>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</si>
  <si>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</si>
  <si>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</si>
  <si>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</si>
  <si>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</si>
  <si>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</si>
  <si>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</si>
  <si>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</si>
  <si>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</si>
  <si>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</si>
  <si>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</si>
  <si>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</si>
  <si>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</si>
  <si>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</si>
  <si>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</si>
  <si>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</si>
  <si>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</si>
  <si>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</si>
  <si>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</si>
  <si>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</si>
  <si>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</si>
  <si>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</si>
  <si>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</si>
  <si>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</si>
  <si>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</si>
  <si>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</si>
  <si>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</si>
  <si>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</si>
  <si>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</si>
  <si>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</si>
  <si>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</si>
  <si>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</si>
  <si>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</si>
  <si>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</si>
  <si>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</si>
  <si>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</si>
  <si>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</si>
  <si>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</si>
  <si>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</si>
  <si>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</si>
  <si>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</si>
  <si>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</si>
  <si>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</si>
  <si>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</si>
  <si>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</si>
  <si>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</si>
  <si>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</si>
  <si>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</si>
  <si>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</si>
  <si>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</si>
  <si>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</si>
  <si>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</si>
  <si>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</si>
  <si>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</si>
  <si>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</si>
  <si>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</si>
  <si>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</si>
  <si>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</si>
  <si>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</si>
  <si>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</si>
  <si>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</si>
  <si>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</si>
  <si>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</si>
  <si>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</si>
  <si>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</si>
  <si>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</si>
  <si>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</si>
  <si>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</si>
  <si>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</si>
  <si>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</si>
  <si>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</si>
  <si>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</si>
  <si>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</si>
  <si>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</si>
  <si>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</si>
  <si>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</si>
  <si>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</si>
  <si>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</si>
  <si>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</si>
  <si>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</si>
  <si>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</si>
  <si>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</si>
  <si>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</si>
  <si>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</si>
  <si>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</si>
  <si>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</si>
  <si>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</si>
  <si>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</si>
  <si>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</si>
  <si>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</si>
  <si>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</si>
  <si>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</si>
  <si>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</si>
  <si>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</si>
  <si>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</si>
  <si>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</si>
  <si>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</si>
  <si>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</si>
  <si>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</si>
  <si>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</si>
  <si>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</si>
  <si>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</si>
  <si>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</si>
  <si>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</si>
  <si>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</si>
  <si>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</si>
  <si>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</si>
  <si>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</si>
  <si>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</si>
  <si>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</si>
  <si>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</si>
  <si>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</si>
  <si>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</si>
  <si>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</si>
  <si>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</si>
  <si>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</si>
  <si>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</si>
  <si>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</si>
  <si>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</si>
  <si>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</si>
  <si>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</si>
  <si>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</si>
  <si>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</si>
  <si>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</si>
  <si>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</si>
  <si>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</si>
  <si>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</si>
  <si>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</si>
  <si>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</si>
  <si>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</si>
  <si>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</si>
  <si>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</si>
  <si>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</si>
  <si>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</si>
  <si>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</si>
  <si>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</si>
  <si>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</si>
  <si>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</si>
  <si>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</si>
  <si>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</si>
  <si>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</si>
  <si>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</si>
  <si>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</si>
  <si>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</si>
  <si>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</si>
  <si>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</si>
  <si>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</si>
  <si>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</si>
  <si>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</si>
  <si>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</si>
  <si>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</si>
  <si>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</si>
  <si>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</si>
  <si>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</si>
  <si>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</si>
  <si>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</si>
  <si>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</si>
  <si>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</si>
  <si>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</si>
  <si>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</si>
  <si>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</si>
  <si>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</si>
  <si>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</si>
  <si>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</si>
  <si>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</si>
  <si>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</si>
  <si>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</si>
  <si>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</si>
  <si>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</si>
  <si>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</si>
  <si>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</si>
  <si>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</si>
  <si>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</si>
  <si>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</si>
  <si>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</si>
  <si>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</si>
  <si>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</si>
  <si>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</si>
  <si>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</si>
  <si>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</si>
  <si>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</si>
  <si>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</si>
  <si>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</si>
  <si>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</si>
  <si>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</si>
  <si>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</si>
  <si>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</si>
  <si>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</si>
  <si>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</si>
  <si>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</si>
  <si>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</si>
  <si>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</si>
  <si>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</si>
  <si>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</si>
  <si>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</si>
  <si>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</si>
  <si>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</si>
  <si>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</si>
  <si>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</si>
  <si>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</si>
  <si>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</si>
  <si>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</si>
  <si>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</si>
  <si>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</si>
  <si>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</si>
  <si>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</si>
  <si>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</si>
  <si>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</si>
  <si>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</si>
  <si>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</si>
  <si>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</si>
  <si>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</si>
  <si>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</si>
  <si>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</si>
  <si>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</si>
  <si>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</si>
  <si>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</si>
  <si>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</si>
  <si>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</si>
  <si>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</si>
  <si>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</si>
  <si>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</si>
  <si>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</si>
  <si>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</si>
  <si>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</si>
  <si>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</si>
  <si>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</si>
  <si>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</si>
  <si>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</si>
  <si>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</si>
  <si>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</si>
  <si>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</si>
  <si>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</si>
  <si>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</si>
  <si>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</si>
  <si>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</si>
  <si>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</si>
  <si>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</si>
  <si>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</si>
  <si>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</si>
  <si>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</si>
  <si>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</si>
  <si>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</si>
  <si>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</si>
  <si>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</si>
  <si>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</si>
  <si>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</si>
  <si>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</si>
  <si>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</si>
  <si>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</si>
  <si>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</si>
  <si>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</si>
  <si>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</si>
  <si>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</si>
  <si>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</si>
  <si>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</si>
  <si>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</si>
  <si>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</si>
  <si>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</si>
  <si>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</si>
  <si>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</si>
  <si>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</si>
  <si>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</si>
  <si>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</si>
  <si>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</si>
  <si>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</si>
  <si>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</si>
  <si>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</si>
  <si>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</si>
  <si>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</si>
  <si>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</si>
  <si>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</si>
  <si>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</si>
  <si>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</si>
  <si>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</si>
  <si>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</si>
  <si>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</si>
  <si>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</si>
  <si>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</si>
  <si>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</si>
  <si>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</si>
  <si>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</si>
  <si>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</si>
  <si>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</si>
  <si>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</si>
  <si>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</si>
  <si>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</si>
  <si>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</si>
  <si>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</si>
  <si>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</si>
  <si>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</si>
  <si>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</si>
  <si>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</si>
  <si>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</si>
  <si>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</si>
  <si>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</si>
  <si>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</si>
  <si>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</si>
  <si>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</si>
  <si>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</si>
  <si>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</si>
  <si>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</si>
  <si>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</si>
  <si>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</si>
  <si>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</si>
  <si>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</si>
  <si>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</si>
  <si>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</si>
  <si>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</si>
  <si>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</si>
  <si>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</si>
  <si>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</si>
  <si>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</si>
  <si>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</si>
  <si>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</si>
  <si>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</si>
  <si>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</si>
  <si>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</si>
  <si>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</si>
  <si>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</si>
  <si>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</si>
  <si>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</si>
  <si>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</si>
  <si>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</si>
  <si>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</si>
  <si>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</si>
  <si>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</si>
  <si>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</si>
  <si>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</si>
  <si>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</si>
  <si>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</si>
  <si>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</si>
  <si>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</si>
  <si>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</si>
  <si>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</si>
  <si>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</si>
  <si>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</si>
  <si>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</si>
  <si>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</si>
  <si>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</si>
  <si>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</si>
  <si>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</si>
  <si>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</si>
  <si>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</si>
  <si>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</si>
  <si>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</si>
  <si>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</si>
  <si>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</si>
  <si>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</si>
  <si>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</si>
  <si>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</si>
  <si>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</si>
  <si>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</si>
  <si>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</si>
  <si>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</si>
  <si>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</si>
  <si>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</si>
  <si>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</si>
  <si>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</si>
  <si>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</si>
  <si>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</si>
  <si>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</si>
  <si>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</si>
  <si>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</si>
  <si>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</si>
  <si>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</si>
  <si>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</si>
  <si>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</si>
  <si>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</si>
  <si>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</si>
  <si>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</si>
  <si>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</si>
  <si>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</si>
  <si>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</si>
  <si>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</si>
  <si>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</si>
  <si>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</si>
  <si>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</si>
  <si>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</si>
  <si>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</si>
  <si>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</si>
  <si>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</si>
  <si>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</si>
  <si>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</si>
  <si>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</si>
  <si>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</si>
  <si>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</si>
  <si>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</si>
  <si>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</si>
  <si>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</si>
  <si>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</si>
  <si>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</si>
  <si>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</si>
  <si>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</si>
  <si>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</si>
  <si>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</si>
  <si>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</si>
  <si>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</si>
  <si>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</si>
  <si>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</si>
  <si>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</si>
  <si>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</si>
  <si>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</si>
  <si>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</si>
  <si>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</si>
  <si>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</si>
  <si>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</si>
  <si>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</si>
  <si>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</si>
  <si>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</si>
  <si>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</si>
  <si>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</si>
  <si>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</si>
  <si>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</si>
  <si>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</si>
  <si>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</si>
  <si>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</si>
  <si>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</si>
  <si>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</si>
  <si>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</si>
  <si>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</si>
  <si>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</si>
  <si>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</si>
  <si>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</si>
  <si>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</si>
  <si>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</si>
  <si>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</si>
  <si>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</si>
  <si>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</si>
  <si>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</si>
  <si>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</si>
  <si>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</si>
  <si>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</si>
  <si>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</si>
  <si>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</si>
  <si>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</si>
  <si>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</si>
  <si>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</si>
  <si>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</si>
  <si>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</si>
  <si>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</si>
  <si>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</si>
  <si>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</si>
  <si>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</si>
  <si>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</si>
  <si>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</si>
  <si>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</si>
  <si>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</si>
  <si>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</si>
  <si>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</si>
  <si>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</si>
  <si>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</si>
  <si>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</si>
  <si>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</si>
  <si>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</si>
  <si>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</si>
  <si>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</si>
  <si>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</si>
  <si>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</si>
  <si>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</si>
  <si>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</si>
  <si>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</si>
  <si>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</si>
  <si>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</si>
  <si>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</si>
  <si>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</si>
  <si>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</si>
  <si>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</si>
  <si>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</si>
  <si>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</si>
  <si>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</si>
  <si>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</si>
  <si>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</si>
  <si>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</si>
  <si>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</si>
  <si>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</si>
  <si>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</si>
  <si>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</si>
  <si>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</si>
  <si>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</si>
  <si>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</si>
  <si>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</si>
  <si>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</si>
  <si>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</si>
  <si>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</si>
  <si>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</si>
  <si>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</si>
  <si>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</si>
  <si>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</si>
  <si>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</si>
  <si>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</si>
  <si>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</si>
  <si>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</si>
  <si>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</si>
  <si>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</si>
  <si>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</si>
  <si>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</si>
  <si>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</si>
  <si>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</si>
  <si>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</si>
  <si>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</si>
  <si>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</si>
  <si>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</si>
  <si>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</si>
  <si>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</si>
  <si>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</si>
  <si>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</si>
  <si>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</si>
  <si>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</si>
  <si>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</si>
  <si>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</si>
  <si>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</si>
  <si>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</si>
  <si>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</si>
  <si>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</si>
  <si>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</si>
  <si>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</si>
  <si>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</si>
  <si>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</si>
  <si>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</si>
  <si>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</si>
  <si>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</si>
  <si>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</si>
  <si>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</si>
  <si>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</si>
  <si>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</si>
  <si>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</si>
  <si>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</si>
  <si>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</si>
  <si>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</si>
  <si>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</si>
  <si>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</si>
  <si>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</si>
  <si>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</si>
  <si>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</si>
  <si>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</si>
  <si>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</si>
  <si>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</si>
  <si>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</si>
  <si>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</si>
  <si>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</si>
  <si>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</si>
  <si>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</si>
  <si>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</si>
  <si>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</si>
  <si>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</si>
  <si>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</si>
  <si>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</si>
  <si>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</si>
  <si>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</si>
  <si>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</si>
  <si>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</si>
  <si>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</si>
  <si>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</si>
  <si>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</si>
  <si>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</si>
  <si>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</si>
  <si>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</si>
  <si>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</si>
  <si>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</si>
  <si>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</si>
  <si>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</si>
  <si>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</si>
  <si>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</si>
  <si>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</si>
  <si>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</si>
  <si>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</si>
  <si>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</si>
  <si>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</si>
  <si>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</si>
  <si>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</si>
  <si>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</si>
  <si>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</si>
  <si>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</si>
  <si>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</si>
  <si>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</si>
  <si>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</si>
  <si>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</si>
  <si>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</si>
  <si>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</si>
  <si>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</si>
  <si>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</si>
  <si>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</si>
  <si>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</si>
  <si>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</si>
  <si>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</si>
  <si>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</si>
  <si>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</si>
  <si>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</si>
  <si>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</si>
  <si>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</si>
  <si>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</si>
  <si>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</si>
  <si>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</si>
  <si>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</si>
  <si>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</si>
  <si>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</si>
  <si>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</si>
  <si>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</si>
  <si>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</si>
  <si>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</si>
  <si>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</si>
  <si>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</si>
  <si>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</si>
  <si>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</si>
  <si>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</si>
  <si>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</si>
  <si>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</si>
  <si>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</si>
  <si>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</si>
  <si>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</si>
  <si>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</si>
  <si>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</si>
  <si>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</si>
  <si>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</si>
  <si>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</si>
  <si>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</si>
  <si>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</si>
  <si>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</si>
  <si>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</si>
  <si>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</si>
  <si>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</si>
  <si>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</si>
  <si>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</si>
  <si>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</si>
  <si>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</si>
  <si>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</si>
  <si>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</si>
  <si>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</si>
  <si>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</si>
  <si>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</si>
  <si>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</si>
  <si>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</si>
  <si>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</si>
  <si>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</si>
  <si>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</si>
  <si>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</si>
  <si>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</si>
  <si>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</si>
  <si>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</si>
  <si>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</si>
  <si>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</si>
  <si>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</si>
  <si>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</si>
  <si>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</si>
  <si>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</si>
  <si>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</si>
  <si>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</si>
  <si>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</si>
  <si>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</si>
  <si>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</si>
  <si>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</si>
  <si>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</si>
  <si>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</si>
  <si>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</si>
  <si>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</si>
  <si>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</si>
  <si>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</si>
  <si>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</si>
  <si>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</si>
  <si>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</si>
  <si>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</si>
  <si>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</si>
  <si>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</si>
  <si>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</si>
  <si>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</si>
  <si>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</si>
  <si>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</si>
  <si>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</si>
  <si>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</si>
  <si>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</si>
  <si>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</si>
  <si>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</si>
  <si>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</si>
  <si>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</si>
  <si>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</si>
  <si>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</si>
  <si>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</si>
  <si>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</si>
  <si>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</si>
  <si>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</si>
  <si>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</si>
  <si>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</si>
  <si>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</si>
  <si>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</si>
  <si>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</si>
  <si>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</si>
  <si>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</si>
  <si>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</si>
  <si>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</si>
  <si>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</si>
  <si>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</si>
  <si>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</si>
  <si>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</si>
  <si>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</si>
  <si>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</si>
  <si>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</si>
  <si>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</si>
  <si>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</si>
  <si>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</si>
  <si>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</si>
  <si>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</si>
  <si>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</si>
  <si>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</si>
  <si>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</si>
  <si>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</si>
  <si>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</si>
  <si>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</si>
  <si>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</si>
  <si>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</si>
  <si>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</si>
  <si>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</si>
  <si>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</si>
  <si>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</si>
  <si>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</si>
  <si>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</si>
  <si>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</si>
  <si>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</si>
  <si>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</si>
  <si>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</si>
  <si>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</si>
  <si>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</si>
  <si>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</si>
  <si>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</si>
  <si>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</si>
  <si>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</si>
  <si>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</si>
  <si>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</si>
  <si>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</si>
  <si>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</si>
  <si>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</si>
  <si>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</si>
  <si>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</si>
  <si>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</si>
  <si>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</si>
  <si>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</si>
  <si>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</si>
  <si>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</si>
  <si>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</si>
  <si>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</si>
  <si>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</si>
  <si>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</si>
  <si>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</si>
  <si>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</si>
  <si>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</si>
  <si>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</si>
  <si>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</si>
  <si>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</si>
  <si>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</si>
  <si>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</si>
  <si>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</si>
  <si>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</si>
  <si>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</si>
  <si>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</si>
  <si>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</si>
  <si>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</si>
  <si>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</si>
  <si>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</si>
  <si>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</si>
  <si>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</si>
  <si>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</si>
  <si>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</si>
  <si>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</si>
  <si>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</si>
  <si>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</si>
  <si>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</si>
  <si>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</si>
  <si>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</si>
  <si>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</si>
  <si>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</si>
  <si>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</si>
  <si>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</si>
  <si>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</si>
  <si>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</si>
  <si>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</si>
  <si>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</si>
  <si>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</si>
  <si>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</si>
  <si>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</si>
  <si>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</si>
  <si>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</si>
  <si>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</si>
  <si>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</si>
  <si>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</si>
  <si>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</si>
  <si>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</si>
  <si>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</si>
  <si>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</si>
  <si>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</si>
  <si>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</si>
  <si>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</si>
  <si>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</si>
  <si>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</si>
  <si>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</si>
  <si>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</si>
  <si>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</si>
  <si>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</si>
  <si>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</si>
  <si>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</si>
  <si>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</si>
  <si>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</si>
  <si>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</si>
  <si>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</si>
  <si>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</si>
  <si>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</si>
  <si>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</si>
  <si>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</si>
  <si>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</si>
  <si>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</si>
  <si>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</si>
  <si>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</si>
  <si>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</si>
  <si>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</si>
  <si>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</si>
  <si>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</si>
  <si>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</si>
  <si>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</si>
  <si>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</si>
  <si>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</si>
  <si>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</si>
  <si>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</si>
  <si>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</si>
  <si>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</si>
  <si>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</si>
  <si>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</si>
  <si>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</si>
  <si>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</si>
  <si>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</si>
  <si>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</si>
  <si>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</si>
  <si>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</si>
  <si>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</si>
  <si>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</si>
  <si>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</si>
  <si>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</si>
  <si>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</si>
  <si>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</si>
  <si>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</si>
  <si>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</si>
  <si>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</si>
  <si>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</si>
  <si>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</si>
  <si>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</si>
  <si>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</si>
  <si>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</si>
  <si>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</si>
  <si>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</si>
  <si>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</si>
  <si>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</si>
  <si>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</si>
  <si>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</si>
  <si>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</si>
  <si>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</si>
  <si>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</si>
  <si>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</si>
  <si>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</si>
  <si>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</si>
  <si>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</si>
  <si>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</si>
  <si>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</si>
  <si>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</si>
  <si>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</si>
  <si>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</si>
  <si>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</si>
  <si>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</si>
  <si>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</si>
  <si>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</si>
  <si>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</si>
  <si>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</si>
  <si>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</si>
  <si>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</si>
  <si>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</si>
  <si>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</si>
  <si>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</si>
  <si>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</si>
  <si>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</si>
  <si>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</si>
  <si>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</si>
  <si>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</si>
  <si>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</si>
  <si>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</si>
  <si>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</si>
  <si>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</si>
  <si>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</si>
  <si>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</si>
  <si>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</si>
  <si>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</si>
  <si>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</si>
  <si>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</si>
  <si>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</si>
  <si>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</si>
  <si>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</si>
  <si>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</si>
  <si>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</si>
  <si>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</si>
  <si>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</si>
  <si>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</si>
  <si>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</si>
  <si>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</si>
  <si>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</si>
  <si>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</si>
  <si>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</si>
  <si>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</si>
  <si>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</si>
  <si>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</si>
  <si>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</si>
  <si>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</si>
  <si>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</si>
  <si>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</si>
  <si>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</si>
  <si>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</si>
  <si>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</si>
  <si>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</si>
  <si>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</si>
  <si>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</si>
  <si>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</si>
  <si>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</si>
  <si>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</si>
  <si>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</si>
  <si>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</si>
  <si>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</si>
  <si>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</si>
  <si>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</si>
  <si>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</si>
  <si>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</si>
  <si>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</si>
  <si>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</si>
  <si>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</si>
  <si>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</si>
  <si>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</si>
  <si>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</si>
  <si>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</si>
  <si>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</si>
  <si>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</si>
  <si>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</si>
  <si>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</si>
  <si>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</si>
  <si>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</si>
  <si>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</si>
  <si>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</si>
  <si>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</si>
  <si>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</si>
  <si>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</si>
  <si>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</si>
  <si>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</si>
  <si>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</si>
  <si>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</si>
  <si>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</si>
  <si>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</si>
  <si>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</si>
  <si>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</si>
  <si>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</si>
  <si>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</si>
  <si>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</si>
  <si>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</si>
  <si>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</si>
  <si>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</si>
  <si>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</si>
  <si>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</si>
  <si>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</si>
  <si>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</si>
  <si>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</si>
  <si>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</si>
  <si>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</si>
  <si>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</si>
  <si>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</si>
  <si>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</si>
  <si>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</si>
  <si>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</si>
  <si>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</si>
  <si>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</si>
  <si>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</si>
  <si>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</si>
  <si>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</si>
  <si>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</si>
  <si>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</si>
  <si>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</si>
  <si>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</si>
  <si>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</si>
  <si>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</si>
  <si>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</si>
  <si>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</si>
  <si>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</si>
  <si>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</si>
  <si>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</si>
  <si>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</si>
  <si>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</si>
  <si>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</si>
  <si>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</si>
  <si>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</si>
  <si>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</si>
  <si>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</si>
  <si>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</si>
  <si>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</si>
  <si>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</si>
  <si>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</si>
  <si>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</si>
  <si>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</si>
  <si>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</si>
  <si>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</si>
  <si>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</si>
  <si>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</si>
  <si>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</si>
  <si>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</si>
  <si>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</si>
  <si>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</si>
  <si>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</si>
  <si>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</si>
  <si>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</si>
  <si>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</si>
  <si>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</si>
  <si>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</si>
  <si>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</si>
  <si>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</si>
  <si>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</si>
  <si>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</si>
  <si>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</si>
  <si>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</si>
  <si>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</si>
  <si>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</si>
  <si>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</si>
  <si>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</si>
  <si>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</si>
  <si>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</si>
  <si>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</si>
  <si>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</si>
  <si>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</si>
  <si>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</si>
  <si>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</si>
  <si>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</si>
  <si>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</si>
  <si>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</si>
  <si>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</si>
  <si>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</si>
  <si>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</si>
  <si>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</si>
  <si>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</si>
  <si>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</si>
  <si>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</si>
  <si>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</si>
  <si>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</si>
  <si>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</si>
  <si>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</si>
  <si>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</si>
  <si>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</si>
  <si>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</si>
  <si>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</si>
  <si>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</si>
  <si>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</si>
  <si>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</si>
  <si>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</si>
  <si>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</si>
  <si>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</si>
  <si>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</si>
  <si>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</si>
  <si>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</si>
  <si>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</si>
  <si>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</si>
  <si>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</si>
  <si>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</si>
  <si>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</si>
  <si>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</si>
  <si>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</si>
  <si>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</si>
  <si>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</si>
  <si>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</si>
  <si>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</si>
  <si>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</si>
  <si>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</si>
  <si>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</si>
  <si>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</si>
  <si>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</si>
  <si>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</si>
  <si>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</si>
  <si>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</si>
  <si>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</si>
  <si>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</si>
  <si>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</si>
  <si>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</si>
  <si>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</si>
  <si>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</si>
  <si>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</si>
  <si>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</si>
  <si>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</si>
  <si>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</si>
  <si>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</si>
  <si>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</si>
  <si>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</si>
  <si>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</si>
  <si>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</si>
  <si>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</si>
  <si>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</si>
  <si>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</si>
  <si>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</si>
  <si>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</si>
  <si>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</si>
  <si>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</si>
  <si>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</si>
  <si>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</si>
  <si>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</si>
  <si>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</si>
  <si>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</si>
  <si>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</si>
  <si>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</si>
  <si>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</si>
  <si>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</si>
  <si>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</si>
  <si>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</si>
  <si>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</si>
  <si>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</si>
  <si>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</si>
  <si>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</si>
  <si>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</si>
  <si>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</si>
  <si>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</si>
  <si>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</si>
  <si>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</si>
  <si>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</si>
  <si>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</si>
  <si>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</si>
  <si>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</si>
  <si>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</si>
  <si>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</si>
  <si>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</si>
  <si>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</si>
  <si>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</si>
  <si>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</si>
  <si>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</si>
  <si>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</si>
  <si>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</si>
  <si>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</si>
  <si>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</si>
  <si>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</si>
  <si>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</si>
  <si>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</si>
  <si>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</si>
  <si>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</si>
  <si>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</si>
  <si>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</si>
  <si>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</si>
  <si>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</si>
  <si>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</si>
  <si>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</si>
  <si>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</si>
  <si>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</si>
  <si>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</si>
  <si>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</si>
  <si>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</si>
  <si>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</si>
  <si>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</si>
  <si>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</si>
  <si>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</si>
  <si>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</si>
  <si>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</si>
  <si>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</si>
  <si>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</si>
  <si>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</si>
  <si>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</si>
  <si>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</si>
  <si>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</si>
  <si>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</si>
  <si>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</si>
  <si>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</si>
  <si>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</si>
  <si>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</si>
  <si>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</si>
  <si>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</si>
  <si>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</si>
  <si>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</si>
  <si>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</si>
  <si>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</si>
  <si>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</si>
  <si>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</si>
  <si>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</si>
  <si>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</si>
  <si>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</si>
  <si>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</si>
  <si>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</si>
  <si>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</si>
  <si>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</si>
  <si>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</si>
  <si>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</si>
  <si>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</si>
  <si>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</si>
  <si>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</si>
  <si>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</si>
  <si>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</si>
  <si>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</si>
  <si>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</si>
  <si>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</si>
  <si>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</si>
  <si>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</si>
  <si>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</si>
  <si>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</si>
  <si>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</si>
  <si>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</si>
  <si>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</si>
  <si>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</si>
  <si>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</si>
  <si>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</si>
  <si>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</si>
  <si>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</si>
  <si>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</si>
  <si>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</si>
  <si>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</si>
  <si>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</si>
  <si>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</si>
  <si>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</si>
  <si>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</si>
  <si>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</si>
  <si>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</si>
  <si>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</si>
  <si>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</si>
  <si>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</si>
  <si>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</si>
  <si>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</si>
  <si>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</si>
  <si>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</si>
  <si>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</si>
  <si>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</si>
  <si>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</si>
  <si>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</si>
  <si>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</si>
  <si>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</si>
  <si>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</si>
  <si>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</si>
  <si>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</si>
  <si>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</si>
  <si>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</si>
  <si>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</si>
  <si>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</si>
  <si>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</si>
  <si>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</si>
  <si>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</si>
  <si>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</si>
  <si>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</si>
  <si>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</si>
  <si>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</si>
  <si>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</si>
  <si>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</si>
  <si>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</si>
  <si>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</si>
  <si>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</si>
  <si>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</si>
  <si>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</si>
  <si>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</si>
  <si>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</si>
  <si>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</si>
  <si>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</si>
  <si>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</si>
  <si>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</si>
  <si>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</si>
  <si>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</si>
  <si>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</si>
  <si>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</si>
  <si>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</si>
  <si>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</si>
  <si>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</si>
  <si>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</si>
  <si>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</si>
  <si>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</si>
  <si>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</si>
  <si>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</si>
  <si>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</si>
  <si>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</si>
  <si>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</si>
  <si>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</si>
  <si>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</si>
  <si>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</si>
  <si>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</si>
  <si>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</si>
  <si>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</si>
  <si>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</si>
  <si>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</si>
  <si>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</si>
  <si>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</si>
  <si>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</si>
  <si>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</si>
  <si>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</si>
  <si>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</si>
  <si>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</si>
  <si>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</si>
  <si>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</si>
  <si>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</si>
  <si>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</si>
  <si>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</si>
  <si>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</si>
  <si>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</si>
  <si>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</si>
  <si>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</si>
  <si>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</si>
  <si>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</si>
  <si>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</si>
  <si>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</si>
  <si>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</si>
  <si>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</si>
  <si>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</si>
  <si>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</si>
  <si>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</si>
  <si>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</si>
  <si>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</si>
  <si>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</si>
  <si>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</si>
  <si>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</si>
  <si>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</si>
  <si>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</si>
  <si>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</si>
  <si>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</si>
  <si>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</si>
  <si>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</si>
  <si>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</si>
  <si>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</si>
  <si>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</si>
  <si>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</si>
  <si>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</si>
  <si>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</si>
  <si>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</si>
  <si>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</si>
  <si>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</si>
  <si>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</si>
  <si>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</si>
  <si>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</si>
  <si>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</si>
  <si>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</si>
  <si>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</si>
  <si>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</si>
  <si>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</si>
  <si>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</si>
  <si>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</si>
  <si>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</si>
  <si>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</si>
  <si>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</si>
  <si>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</si>
  <si>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</si>
  <si>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</si>
  <si>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</si>
  <si>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</si>
  <si>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</si>
  <si>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</si>
  <si>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</si>
  <si>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</si>
  <si>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</si>
  <si>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</si>
  <si>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</si>
  <si>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</si>
  <si>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</si>
  <si>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</si>
  <si>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</si>
  <si>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</si>
  <si>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</si>
  <si>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</si>
  <si>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</si>
  <si>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</si>
  <si>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</si>
  <si>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</si>
  <si>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</si>
  <si>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</si>
  <si>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</si>
  <si>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</si>
  <si>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</si>
  <si>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</si>
  <si>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</si>
  <si>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</si>
  <si>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</si>
  <si>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</si>
  <si>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</si>
  <si>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</si>
  <si>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</si>
  <si>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</si>
  <si>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</si>
  <si>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</si>
  <si>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</si>
  <si>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</si>
  <si>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</si>
  <si>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</si>
  <si>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</si>
  <si>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</si>
  <si>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</si>
  <si>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</si>
  <si>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</si>
  <si>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</si>
  <si>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</si>
  <si>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</si>
  <si>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</si>
  <si>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</si>
  <si>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</si>
  <si>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</si>
  <si>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</si>
  <si>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</si>
  <si>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</si>
  <si>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</si>
  <si>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</si>
  <si>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</si>
  <si>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</si>
  <si>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</si>
  <si>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</si>
  <si>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</si>
  <si>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</si>
  <si>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</si>
  <si>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</si>
  <si>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</si>
  <si>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</si>
  <si>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</si>
  <si>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</si>
  <si>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</si>
  <si>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</si>
  <si>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</si>
  <si>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</si>
  <si>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</si>
  <si>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</si>
  <si>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</si>
  <si>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</si>
  <si>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</si>
  <si>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</si>
  <si>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</si>
  <si>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</si>
  <si>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</si>
  <si>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</si>
  <si>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</si>
  <si>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</si>
  <si>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</si>
  <si>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</si>
  <si>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</si>
  <si>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</si>
  <si>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</si>
  <si>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</si>
  <si>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</si>
  <si>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</si>
  <si>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</si>
  <si>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</si>
  <si>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</si>
  <si>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</si>
  <si>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</si>
  <si>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</si>
  <si>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</si>
  <si>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</si>
  <si>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</si>
  <si>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</si>
  <si>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</si>
  <si>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</si>
  <si>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</si>
  <si>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</si>
  <si>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</si>
  <si>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</si>
  <si>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</si>
  <si>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</si>
  <si>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</si>
  <si>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</si>
  <si>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</si>
  <si>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</si>
  <si>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</si>
  <si>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</si>
  <si>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</si>
  <si>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</si>
  <si>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</si>
  <si>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</si>
  <si>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</si>
  <si>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</si>
  <si>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</si>
  <si>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</si>
  <si>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</si>
  <si>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</si>
  <si>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</si>
  <si>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</si>
  <si>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</si>
  <si>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</si>
  <si>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</si>
  <si>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</si>
  <si>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</si>
  <si>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</si>
  <si>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</si>
  <si>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</si>
  <si>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</si>
  <si>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</si>
  <si>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</si>
  <si>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</si>
  <si>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</si>
  <si>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</si>
  <si>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</si>
  <si>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</si>
  <si>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</si>
  <si>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</si>
  <si>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</si>
  <si>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</si>
  <si>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</si>
  <si>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</si>
  <si>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</si>
  <si>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</si>
  <si>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</si>
  <si>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</si>
  <si>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</si>
  <si>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</si>
  <si>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</si>
  <si>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</si>
  <si>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</si>
  <si>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</si>
  <si>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</si>
  <si>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</si>
  <si>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</si>
  <si>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</si>
  <si>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</si>
  <si>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</si>
  <si>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</si>
  <si>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</si>
  <si>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</si>
  <si>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</si>
  <si>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</si>
  <si>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</si>
  <si>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</si>
  <si>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</si>
  <si>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</si>
  <si>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</si>
  <si>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</si>
  <si>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</si>
  <si>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</si>
  <si>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</si>
  <si>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</si>
  <si>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</si>
  <si>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</si>
  <si>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</si>
  <si>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</si>
  <si>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</si>
  <si>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</si>
  <si>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</si>
  <si>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</si>
  <si>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</si>
  <si>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</si>
  <si>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</si>
  <si>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</si>
  <si>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</si>
  <si>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</si>
  <si>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</si>
  <si>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</si>
  <si>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</si>
  <si>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</si>
  <si>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</si>
  <si>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</si>
  <si>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</si>
  <si>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</si>
  <si>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</si>
  <si>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</si>
  <si>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</si>
  <si>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</si>
  <si>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</si>
  <si>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</si>
  <si>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</si>
  <si>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</si>
  <si>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</si>
  <si>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</si>
  <si>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</si>
  <si>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</si>
  <si>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</si>
  <si>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</si>
  <si>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</si>
  <si>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</si>
  <si>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</si>
  <si>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</si>
  <si>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</si>
  <si>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</si>
  <si>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</si>
  <si>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</si>
  <si>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</si>
  <si>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</si>
  <si>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</si>
  <si>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</si>
  <si>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</si>
  <si>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</si>
  <si>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</si>
  <si>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</si>
  <si>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</si>
  <si>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</si>
  <si>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</si>
  <si>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</si>
  <si>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</si>
  <si>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</si>
  <si>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</si>
  <si>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</si>
  <si>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</si>
  <si>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</si>
  <si>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</si>
  <si>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</si>
  <si>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</si>
  <si>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</si>
  <si>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</si>
  <si>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</si>
  <si>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</si>
  <si>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</si>
  <si>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</si>
  <si>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</si>
  <si>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</si>
  <si>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</si>
  <si>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</si>
  <si>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</si>
  <si>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</si>
  <si>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</si>
  <si>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</si>
  <si>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</si>
  <si>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</si>
  <si>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</si>
  <si>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</si>
  <si>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</si>
  <si>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</si>
  <si>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</si>
  <si>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</si>
  <si>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</si>
  <si>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</si>
  <si>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</si>
  <si>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</si>
  <si>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</si>
  <si>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</si>
  <si>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</si>
  <si>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</si>
  <si>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</si>
  <si>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</si>
  <si>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</si>
  <si>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</si>
  <si>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</si>
  <si>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</si>
  <si>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</si>
  <si>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</si>
  <si>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</si>
  <si>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</si>
  <si>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</si>
  <si>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</si>
  <si>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</si>
  <si>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</si>
  <si>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</si>
  <si>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</si>
  <si>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</si>
  <si>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</si>
  <si>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</si>
  <si>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</si>
  <si>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</si>
  <si>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</si>
  <si>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</si>
  <si>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</si>
  <si>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</si>
  <si>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</si>
  <si>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</si>
  <si>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</si>
  <si>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</si>
  <si>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</si>
  <si>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</si>
  <si>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</si>
  <si>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</si>
  <si>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</si>
  <si>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</si>
  <si>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</si>
  <si>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</si>
  <si>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</si>
  <si>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</si>
  <si>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</si>
  <si>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</si>
  <si>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</si>
  <si>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</si>
  <si>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</si>
  <si>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</si>
  <si>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</si>
  <si>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</si>
  <si>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</si>
  <si>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</si>
  <si>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</si>
  <si>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</si>
  <si>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</si>
  <si>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</si>
  <si>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</si>
  <si>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</si>
  <si>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</si>
  <si>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</si>
  <si>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</si>
  <si>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</si>
  <si>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</si>
  <si>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</si>
  <si>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</si>
  <si>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</si>
  <si>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</si>
  <si>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</si>
  <si>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</si>
  <si>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</si>
  <si>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</si>
  <si>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</si>
  <si>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</si>
  <si>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</si>
  <si>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</si>
  <si>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</si>
  <si>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</si>
  <si>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</si>
  <si>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</si>
  <si>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</si>
  <si>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</si>
  <si>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</si>
  <si>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</si>
  <si>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</si>
  <si>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</si>
  <si>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</si>
  <si>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</si>
  <si>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</si>
  <si>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</si>
  <si>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</si>
  <si>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</si>
  <si>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</si>
  <si>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</si>
  <si>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</si>
  <si>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</si>
  <si>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</si>
  <si>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</si>
  <si>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</si>
  <si>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</si>
  <si>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</si>
  <si>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</si>
  <si>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</si>
  <si>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</si>
  <si>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</si>
  <si>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</si>
  <si>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</si>
  <si>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</si>
  <si>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</si>
  <si>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</si>
  <si>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</si>
  <si>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</si>
  <si>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</si>
  <si>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</si>
  <si>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</si>
  <si>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</si>
  <si>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</si>
  <si>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</si>
  <si>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</si>
  <si>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</si>
  <si>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</si>
  <si>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</si>
  <si>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</si>
  <si>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</si>
  <si>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</si>
  <si>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</si>
  <si>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</si>
  <si>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</si>
  <si>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</si>
  <si>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</si>
  <si>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</si>
  <si>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</si>
  <si>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</si>
  <si>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</si>
  <si>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</si>
  <si>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</si>
  <si>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</si>
  <si>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</si>
  <si>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</si>
  <si>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</si>
  <si>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</si>
  <si>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</si>
  <si>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</si>
  <si>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</si>
  <si>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</si>
  <si>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</si>
  <si>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</si>
  <si>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</si>
  <si>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</si>
  <si>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</si>
  <si>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</si>
  <si>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</si>
  <si>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</si>
  <si>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</si>
  <si>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</si>
  <si>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</si>
  <si>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</si>
  <si>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</si>
  <si>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</si>
  <si>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</si>
  <si>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</si>
  <si>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</si>
  <si>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</si>
  <si>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</si>
  <si>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</si>
  <si>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</si>
  <si>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</si>
  <si>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</si>
  <si>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</si>
  <si>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</si>
  <si>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</si>
  <si>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</si>
  <si>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</si>
  <si>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</si>
  <si>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</si>
  <si>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</si>
  <si>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</si>
  <si>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</si>
  <si>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</si>
  <si>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</si>
  <si>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</si>
  <si>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</si>
  <si>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</si>
  <si>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</si>
  <si>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</si>
  <si>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</si>
  <si>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</si>
  <si>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</si>
  <si>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</si>
  <si>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</si>
  <si>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</si>
  <si>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</si>
  <si>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</si>
  <si>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</si>
  <si>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</si>
  <si>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</si>
  <si>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</si>
  <si>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</si>
  <si>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</si>
  <si>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</si>
  <si>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</si>
  <si>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</si>
  <si>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</si>
  <si>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</si>
  <si>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</si>
  <si>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</si>
  <si>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</si>
  <si>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</si>
  <si>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</si>
  <si>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</si>
  <si>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</si>
  <si>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</si>
  <si>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</si>
  <si>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</si>
  <si>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</si>
  <si>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</si>
  <si>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</si>
  <si>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</si>
  <si>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</si>
  <si>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</si>
  <si>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</si>
  <si>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</si>
  <si>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</si>
  <si>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</si>
  <si>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</si>
  <si>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</si>
  <si>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</si>
  <si>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</si>
  <si>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</si>
  <si>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</si>
  <si>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</si>
  <si>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</si>
  <si>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</si>
  <si>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</si>
  <si>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</si>
  <si>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</si>
  <si>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</si>
  <si>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</si>
  <si>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</si>
  <si>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</si>
  <si>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</si>
  <si>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</si>
  <si>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</si>
  <si>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</si>
  <si>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</si>
  <si>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</si>
  <si>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</si>
  <si>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</si>
  <si>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</si>
  <si>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</si>
  <si>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</si>
  <si>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</si>
  <si>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</si>
  <si>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</si>
  <si>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</si>
  <si>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</si>
  <si>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</si>
  <si>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</si>
  <si>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</si>
  <si>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</si>
  <si>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</si>
  <si>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</si>
  <si>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</si>
  <si>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</si>
  <si>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</si>
  <si>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</si>
  <si>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</si>
  <si>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</si>
  <si>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</si>
  <si>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</si>
  <si>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</si>
  <si>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</si>
  <si>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</si>
  <si>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</si>
  <si>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</si>
  <si>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</si>
  <si>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</si>
  <si>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</si>
  <si>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</si>
  <si>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</si>
  <si>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</si>
  <si>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</si>
  <si>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</si>
  <si>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</si>
  <si>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</si>
  <si>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</si>
  <si>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</si>
  <si>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</si>
  <si>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</si>
  <si>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</si>
  <si>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</si>
  <si>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</si>
  <si>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</si>
  <si>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</si>
  <si>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</si>
  <si>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</si>
  <si>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</si>
  <si>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</si>
  <si>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</si>
  <si>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</si>
  <si>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</si>
  <si>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</si>
  <si>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</si>
  <si>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</si>
  <si>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</si>
  <si>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</si>
  <si>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</si>
  <si>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</si>
  <si>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</si>
  <si>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</si>
  <si>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</si>
  <si>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</si>
  <si>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</si>
  <si>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</si>
  <si>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</si>
  <si>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</si>
  <si>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</si>
  <si>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</si>
  <si>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</si>
  <si>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</si>
  <si>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</si>
  <si>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</si>
  <si>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</si>
  <si>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</si>
  <si>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</si>
  <si>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</si>
  <si>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</si>
  <si>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</si>
  <si>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</si>
  <si>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</si>
  <si>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</si>
  <si>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</si>
  <si>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</si>
  <si>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</si>
  <si>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</si>
  <si>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</si>
  <si>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</si>
  <si>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</si>
  <si>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</si>
  <si>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</si>
  <si>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</si>
  <si>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</si>
  <si>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</si>
  <si>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</si>
  <si>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</si>
  <si>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</si>
  <si>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</si>
  <si>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</si>
  <si>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</si>
  <si>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</si>
  <si>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</si>
  <si>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</si>
  <si>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</si>
  <si>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</si>
  <si>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</si>
  <si>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</si>
  <si>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</si>
  <si>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</si>
  <si>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</si>
  <si>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</si>
  <si>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</si>
  <si>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</si>
  <si>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</si>
  <si>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</si>
  <si>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</si>
  <si>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</si>
  <si>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</si>
  <si>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</si>
  <si>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</si>
  <si>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</si>
  <si>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</si>
  <si>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</si>
  <si>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</si>
  <si>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</si>
  <si>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</si>
  <si>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</si>
  <si>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</si>
  <si>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</si>
  <si>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</si>
  <si>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</si>
  <si>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</si>
  <si>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</si>
  <si>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</si>
  <si>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</si>
  <si>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</si>
  <si>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</si>
  <si>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</si>
  <si>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</si>
  <si>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</si>
  <si>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</si>
  <si>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</si>
  <si>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</si>
  <si>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</si>
  <si>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</si>
  <si>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</si>
  <si>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</si>
  <si>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</si>
  <si>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</si>
  <si>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</si>
  <si>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</si>
  <si>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</si>
  <si>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</si>
  <si>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</si>
  <si>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</si>
  <si>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</si>
  <si>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</si>
  <si>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</si>
  <si>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</si>
  <si>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</si>
  <si>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</si>
  <si>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</si>
  <si>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</si>
  <si>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</si>
  <si>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</si>
  <si>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</si>
  <si>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</si>
  <si>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</si>
  <si>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</si>
  <si>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</si>
  <si>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</si>
  <si>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</si>
  <si>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</si>
  <si>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</si>
  <si>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</si>
  <si>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</si>
  <si>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</si>
  <si>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</si>
  <si>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</si>
  <si>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</si>
  <si>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</si>
  <si>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</si>
  <si>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</si>
  <si>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</si>
  <si>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</si>
  <si>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</si>
  <si>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</si>
  <si>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</si>
  <si>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</si>
  <si>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</si>
  <si>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</si>
  <si>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</si>
  <si>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</si>
  <si>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</si>
  <si>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</si>
  <si>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</si>
  <si>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</si>
  <si>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</si>
  <si>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</si>
  <si>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</si>
  <si>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</si>
  <si>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</si>
  <si>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</si>
  <si>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</si>
  <si>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</si>
  <si>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</si>
  <si>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</si>
  <si>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</si>
  <si>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</si>
  <si>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</si>
  <si>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</si>
  <si>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</si>
  <si>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</si>
  <si>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</si>
  <si>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</si>
  <si>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</si>
  <si>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</si>
  <si>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</si>
  <si>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</si>
  <si>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</si>
  <si>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</si>
  <si>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</si>
  <si>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</si>
  <si>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</si>
  <si>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</si>
  <si>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</si>
  <si>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</si>
  <si>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</si>
  <si>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</si>
  <si>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</si>
  <si>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</si>
  <si>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</si>
  <si>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</si>
  <si>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</si>
  <si>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</si>
  <si>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</si>
  <si>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</si>
  <si>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</si>
  <si>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</si>
  <si>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</si>
  <si>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</si>
  <si>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</si>
  <si>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</si>
  <si>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</si>
  <si>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</si>
  <si>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</si>
  <si>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</si>
  <si>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</si>
  <si>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</si>
  <si>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</si>
  <si>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</si>
  <si>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</si>
  <si>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</si>
  <si>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</si>
  <si>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</si>
  <si>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</si>
  <si>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</si>
  <si>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</si>
  <si>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</si>
  <si>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</si>
  <si>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</si>
  <si>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</si>
  <si>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</si>
  <si>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</si>
  <si>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</si>
  <si>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</si>
  <si>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</si>
  <si>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</si>
  <si>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</si>
  <si>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</si>
  <si>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</si>
  <si>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</si>
  <si>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</si>
  <si>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</si>
  <si>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</si>
  <si>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</si>
  <si>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</si>
  <si>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</si>
  <si>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</si>
  <si>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</si>
  <si>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</si>
  <si>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</si>
  <si>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</si>
  <si>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</si>
  <si>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</si>
  <si>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</si>
  <si>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</si>
  <si>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</si>
  <si>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</si>
  <si>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</si>
  <si>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</si>
  <si>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</si>
  <si>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</si>
  <si>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</si>
  <si>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</si>
  <si>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</si>
  <si>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</si>
  <si>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</si>
  <si>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</si>
  <si>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</si>
  <si>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</si>
  <si>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</si>
  <si>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</si>
  <si>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</si>
  <si>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</si>
  <si>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</si>
  <si>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</si>
  <si>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</si>
  <si>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</si>
  <si>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</si>
  <si>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</si>
  <si>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</si>
  <si>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</si>
  <si>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</si>
  <si>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</si>
  <si>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</si>
  <si>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</si>
  <si>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</si>
  <si>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</si>
  <si>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</si>
  <si>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</si>
  <si>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</si>
  <si>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</si>
  <si>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</si>
  <si>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</si>
  <si>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</si>
  <si>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</si>
  <si>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</si>
  <si>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</si>
  <si>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</si>
  <si>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</si>
  <si>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</si>
  <si>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</si>
  <si>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</si>
  <si>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</si>
  <si>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</si>
  <si>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</si>
  <si>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</si>
  <si>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</si>
  <si>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</si>
  <si>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</si>
  <si>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</si>
  <si>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</si>
  <si>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</si>
  <si>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</si>
  <si>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</si>
  <si>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</si>
  <si>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</si>
  <si>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</si>
  <si>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</si>
  <si>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</si>
  <si>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</si>
  <si>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</si>
  <si>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</si>
  <si>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</si>
  <si>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</si>
  <si>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</si>
  <si>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</si>
  <si>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</si>
  <si>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</si>
  <si>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</si>
  <si>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</si>
  <si>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</si>
  <si>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</si>
  <si>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</si>
  <si>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</si>
  <si>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</si>
  <si>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</si>
  <si>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</si>
  <si>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</si>
  <si>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</si>
  <si>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</si>
  <si>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</si>
  <si>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</si>
  <si>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</si>
  <si>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</si>
  <si>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</si>
  <si>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</si>
  <si>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</si>
  <si>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</si>
  <si>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</si>
  <si>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</si>
  <si>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</si>
  <si>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</si>
  <si>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</si>
  <si>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</si>
  <si>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</si>
  <si>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</si>
  <si>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</si>
  <si>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</si>
  <si>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</si>
  <si>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</si>
  <si>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</si>
  <si>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</si>
  <si>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</si>
  <si>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</si>
  <si>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</si>
  <si>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</si>
  <si>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</si>
  <si>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</si>
  <si>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</si>
  <si>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</si>
  <si>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</si>
  <si>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</si>
  <si>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</si>
  <si>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</si>
  <si>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</si>
  <si>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</si>
  <si>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</si>
  <si>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</si>
  <si>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</si>
  <si>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</si>
  <si>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</si>
  <si>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</si>
  <si>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</si>
  <si>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</si>
  <si>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</si>
  <si>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</si>
  <si>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</si>
  <si>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</si>
  <si>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</si>
  <si>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</si>
  <si>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</si>
  <si>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</si>
  <si>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</si>
  <si>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</si>
  <si>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</si>
  <si>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</si>
  <si>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</si>
  <si>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</si>
  <si>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</si>
  <si>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</si>
  <si>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</si>
  <si>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</si>
  <si>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</si>
  <si>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</si>
  <si>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</si>
  <si>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</si>
  <si>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</si>
  <si>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</si>
  <si>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</si>
  <si>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</si>
  <si>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</si>
  <si>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</si>
  <si>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</si>
  <si>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</si>
  <si>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</si>
  <si>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</si>
  <si>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</si>
  <si>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</si>
  <si>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</si>
  <si>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</si>
  <si>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</si>
  <si>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</si>
  <si>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</si>
  <si>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</si>
  <si>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</si>
  <si>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</si>
  <si>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</si>
  <si>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</si>
  <si>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</si>
  <si>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</si>
  <si>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</si>
  <si>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</si>
  <si>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</si>
  <si>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</si>
  <si>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</si>
  <si>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</si>
  <si>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</si>
  <si>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</si>
  <si>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</si>
  <si>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</si>
  <si>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</si>
  <si>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</si>
  <si>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</si>
  <si>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</si>
  <si>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</si>
  <si>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</si>
  <si>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</si>
  <si>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</si>
  <si>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</si>
  <si>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</si>
  <si>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</si>
  <si>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</si>
  <si>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</si>
  <si>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</si>
  <si>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</si>
  <si>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</si>
  <si>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</si>
  <si>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</si>
  <si>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</si>
  <si>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</si>
  <si>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</si>
  <si>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</si>
  <si>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</si>
  <si>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</si>
  <si>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</si>
  <si>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</si>
  <si>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</si>
  <si>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</si>
  <si>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</si>
  <si>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</si>
  <si>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</si>
  <si>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</si>
  <si>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</si>
  <si>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</si>
  <si>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</si>
  <si>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</si>
  <si>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</si>
  <si>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</si>
  <si>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</si>
  <si>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</si>
  <si>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</si>
  <si>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</si>
  <si>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</si>
  <si>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</si>
  <si>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</si>
  <si>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</si>
  <si>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</si>
  <si>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</si>
  <si>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</si>
  <si>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</si>
  <si>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</si>
  <si>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</si>
  <si>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</si>
  <si>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</si>
  <si>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</si>
  <si>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</si>
  <si>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</si>
  <si>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</si>
  <si>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</si>
  <si>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</si>
  <si>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</si>
  <si>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</si>
  <si>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</si>
  <si>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</si>
  <si>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</si>
  <si>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</si>
  <si>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</si>
  <si>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</si>
  <si>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</si>
  <si>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</si>
  <si>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</si>
  <si>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</si>
  <si>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</si>
  <si>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</si>
  <si>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</si>
  <si>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</si>
  <si>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</si>
  <si>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</si>
  <si>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</si>
  <si>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</si>
  <si>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</si>
  <si>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</si>
  <si>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</si>
  <si>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</si>
  <si>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</si>
  <si>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</si>
  <si>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</si>
  <si>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</si>
  <si>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</si>
  <si>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</si>
  <si>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</si>
  <si>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</si>
  <si>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</si>
  <si>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</si>
  <si>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</si>
  <si>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</si>
  <si>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</si>
  <si>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</si>
  <si>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</si>
  <si>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</si>
  <si>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</si>
  <si>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</si>
  <si>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</si>
  <si>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</si>
  <si>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</si>
  <si>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</si>
  <si>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</si>
  <si>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</si>
  <si>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</si>
  <si>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</si>
  <si>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</si>
  <si>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</si>
  <si>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</si>
  <si>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</si>
  <si>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</si>
  <si>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</si>
  <si>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</si>
  <si>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</si>
  <si>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</si>
  <si>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</si>
  <si>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</si>
  <si>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</si>
  <si>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</si>
  <si>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</si>
  <si>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</si>
  <si>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</si>
  <si>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</si>
  <si>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</si>
  <si>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</si>
  <si>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</si>
  <si>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</si>
  <si>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</si>
  <si>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</si>
  <si>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</si>
  <si>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</si>
  <si>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</si>
  <si>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</si>
  <si>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</si>
  <si>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</si>
  <si>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</si>
  <si>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</si>
  <si>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</si>
  <si>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</si>
  <si>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</si>
  <si>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</si>
  <si>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</si>
  <si>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</si>
  <si>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</si>
  <si>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</si>
  <si>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</si>
  <si>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</si>
  <si>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</si>
  <si>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</si>
  <si>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</si>
  <si>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</si>
  <si>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</si>
  <si>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</si>
  <si>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</si>
  <si>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</si>
  <si>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</si>
  <si>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</si>
  <si>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</si>
  <si>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</si>
  <si>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</si>
  <si>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</si>
  <si>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</si>
  <si>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</si>
  <si>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</si>
  <si>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</si>
  <si>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</si>
  <si>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</si>
  <si>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</si>
  <si>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</si>
  <si>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</si>
  <si>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</si>
  <si>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</si>
  <si>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</si>
  <si>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</si>
  <si>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</si>
  <si>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</si>
  <si>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</si>
  <si>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</si>
  <si>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</si>
  <si>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</si>
  <si>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</si>
  <si>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</si>
  <si>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</si>
  <si>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</si>
  <si>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</si>
  <si>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</si>
  <si>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</si>
  <si>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</si>
  <si>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</si>
  <si>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</si>
  <si>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</si>
  <si>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</si>
  <si>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</si>
  <si>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</si>
  <si>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</si>
  <si>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</si>
  <si>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</si>
  <si>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</si>
  <si>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</si>
  <si>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</si>
  <si>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</si>
  <si>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</si>
  <si>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</si>
  <si>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</si>
  <si>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</si>
  <si>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</si>
  <si>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</si>
  <si>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</si>
  <si>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</si>
  <si>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</si>
  <si>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</si>
  <si>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</si>
  <si>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</si>
  <si>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</si>
  <si>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</si>
  <si>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</si>
  <si>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</si>
  <si>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</si>
  <si>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</si>
  <si>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</si>
  <si>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</si>
  <si>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</si>
  <si>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</si>
  <si>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</si>
  <si>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</si>
  <si>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</si>
  <si>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</si>
  <si>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</si>
  <si>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</si>
  <si>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</si>
  <si>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</si>
  <si>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</si>
  <si>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</si>
  <si>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</si>
  <si>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</si>
  <si>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</si>
  <si>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</si>
  <si>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</si>
  <si>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</si>
  <si>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</si>
  <si>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</si>
  <si>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</si>
  <si>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</si>
  <si>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</si>
  <si>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</si>
  <si>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</si>
  <si>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</si>
  <si>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</si>
  <si>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</si>
  <si>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</si>
  <si>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</si>
  <si>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</si>
  <si>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</si>
  <si>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</si>
  <si>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</si>
  <si>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</si>
  <si>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</si>
  <si>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</si>
  <si>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</si>
  <si>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</si>
  <si>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</si>
  <si>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</si>
  <si>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</si>
  <si>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</si>
  <si>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</si>
  <si>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</si>
  <si>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</si>
  <si>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</si>
  <si>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</si>
  <si>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</si>
  <si>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</si>
  <si>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</si>
  <si>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</si>
  <si>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</si>
  <si>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</si>
  <si>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</si>
  <si>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</si>
  <si>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</si>
  <si>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</si>
  <si>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</si>
  <si>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</si>
  <si>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</si>
  <si>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</si>
  <si>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</si>
  <si>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</si>
  <si>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</si>
  <si>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</si>
  <si>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</si>
  <si>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</si>
  <si>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</si>
  <si>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</si>
  <si>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</si>
  <si>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</si>
  <si>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</si>
  <si>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</si>
  <si>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</si>
  <si>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</si>
  <si>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</si>
  <si>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</si>
  <si>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</si>
  <si>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</si>
  <si>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</si>
  <si>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</si>
  <si>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</si>
  <si>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</si>
  <si>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</si>
  <si>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</si>
  <si>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</si>
  <si>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</si>
  <si>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</si>
  <si>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</si>
  <si>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</si>
  <si>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</si>
  <si>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</si>
  <si>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</si>
  <si>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</si>
  <si>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</si>
  <si>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</si>
  <si>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</si>
  <si>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</si>
  <si>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</si>
  <si>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</si>
  <si>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</si>
  <si>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</si>
  <si>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</si>
  <si>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</si>
  <si>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</si>
  <si>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</si>
  <si>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</si>
  <si>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</si>
  <si>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</si>
  <si>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</si>
  <si>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</si>
  <si>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</si>
  <si>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</si>
  <si>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</si>
  <si>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</si>
  <si>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</si>
  <si>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</si>
  <si>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</si>
  <si>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</si>
  <si>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</si>
  <si>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</si>
  <si>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</si>
  <si>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</si>
  <si>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</si>
  <si>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</si>
  <si>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</si>
  <si>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</si>
  <si>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</si>
  <si>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</si>
  <si>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</si>
  <si>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</si>
  <si>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</si>
  <si>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</si>
  <si>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</si>
  <si>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</si>
  <si>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</si>
  <si>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</si>
  <si>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</si>
  <si>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</si>
  <si>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</si>
  <si>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</si>
  <si>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</si>
  <si>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</si>
  <si>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</si>
  <si>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</si>
  <si>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</si>
  <si>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</si>
  <si>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</si>
  <si>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</si>
  <si>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</si>
  <si>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</si>
  <si>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</si>
  <si>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</si>
  <si>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</si>
  <si>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</si>
  <si>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</si>
  <si>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</si>
  <si>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</si>
  <si>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</si>
  <si>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</si>
  <si>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</si>
  <si>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</si>
  <si>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</si>
  <si>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</si>
  <si>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</si>
  <si>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</si>
  <si>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</si>
  <si>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</si>
  <si>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</si>
  <si>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</si>
  <si>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</si>
  <si>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</si>
  <si>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</si>
  <si>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</si>
  <si>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</si>
  <si>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</si>
  <si>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</si>
  <si>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</si>
  <si>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</si>
  <si>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</si>
  <si>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</si>
  <si>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</si>
  <si>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</si>
  <si>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</si>
  <si>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</si>
  <si>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</si>
  <si>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</si>
  <si>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</si>
  <si>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</si>
  <si>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</si>
  <si>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</si>
  <si>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</si>
  <si>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</si>
  <si>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</si>
  <si>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</si>
  <si>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</si>
  <si>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</si>
  <si>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</si>
  <si>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</si>
  <si>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</si>
  <si>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</si>
  <si>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</si>
  <si>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</si>
  <si>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</si>
  <si>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</si>
  <si>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</si>
  <si>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</si>
  <si>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</si>
  <si>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</si>
  <si>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</si>
  <si>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</si>
  <si>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</si>
  <si>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</si>
  <si>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</si>
  <si>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</si>
  <si>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</si>
  <si>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</si>
  <si>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</si>
  <si>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</si>
  <si>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</si>
  <si>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</si>
  <si>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</si>
  <si>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</si>
  <si>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</si>
  <si>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</si>
  <si>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</si>
  <si>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</si>
  <si>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</si>
  <si>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</si>
  <si>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</si>
  <si>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</si>
  <si>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</si>
  <si>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</si>
  <si>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</si>
  <si>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</si>
  <si>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</si>
  <si>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</si>
  <si>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</si>
  <si>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</si>
  <si>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</si>
  <si>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</si>
  <si>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</si>
  <si>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</si>
  <si>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</si>
  <si>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</si>
  <si>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</si>
  <si>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</si>
  <si>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</si>
  <si>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</si>
  <si>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</si>
  <si>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</si>
  <si>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</si>
  <si>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</si>
  <si>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</si>
  <si>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</si>
  <si>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</si>
  <si>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</si>
  <si>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</si>
  <si>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</si>
  <si>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</si>
  <si>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</si>
  <si>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</si>
  <si>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</si>
  <si>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</si>
  <si>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</si>
  <si>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</si>
  <si>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</si>
  <si>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</si>
  <si>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</si>
  <si>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</si>
  <si>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</si>
  <si>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</si>
  <si>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</si>
  <si>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</si>
  <si>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</si>
  <si>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</si>
  <si>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</si>
  <si>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</si>
  <si>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</si>
  <si>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</si>
  <si>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</si>
  <si>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</si>
  <si>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</si>
  <si>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</si>
  <si>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</si>
  <si>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</si>
  <si>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</si>
  <si>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</si>
  <si>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</si>
  <si>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</si>
  <si>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</si>
  <si>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</si>
  <si>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</si>
  <si>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</si>
  <si>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</si>
  <si>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</si>
  <si>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</si>
  <si>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</si>
  <si>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</si>
  <si>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</si>
  <si>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</si>
  <si>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</si>
  <si>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</si>
  <si>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</si>
  <si>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</si>
  <si>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</si>
  <si>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</si>
  <si>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</si>
  <si>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</si>
  <si>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</si>
  <si>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</si>
  <si>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</si>
  <si>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</si>
  <si>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</si>
  <si>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</si>
  <si>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</si>
  <si>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</si>
  <si>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</si>
  <si>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</si>
  <si>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</si>
  <si>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</si>
  <si>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</si>
  <si>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</si>
  <si>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</si>
  <si>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</si>
  <si>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</si>
  <si>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</si>
  <si>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</si>
  <si>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</si>
  <si>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</si>
  <si>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</si>
  <si>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</si>
  <si>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</si>
  <si>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</si>
  <si>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</si>
  <si>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</si>
  <si>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</si>
  <si>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</si>
  <si>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</si>
  <si>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</si>
  <si>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</si>
  <si>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</si>
  <si>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</si>
  <si>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</si>
  <si>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</si>
  <si>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</si>
  <si>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</si>
  <si>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</si>
  <si>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</si>
  <si>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</si>
  <si>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</si>
  <si>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</si>
  <si>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</si>
  <si>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</si>
  <si>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</si>
  <si>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</si>
  <si>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</si>
  <si>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</si>
  <si>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</si>
  <si>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</si>
  <si>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</si>
  <si>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</si>
  <si>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</si>
  <si>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</si>
  <si>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</si>
  <si>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</si>
  <si>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</si>
  <si>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</si>
  <si>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</si>
  <si>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</si>
  <si>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</si>
  <si>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</si>
  <si>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</si>
  <si>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</si>
  <si>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</si>
  <si>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</si>
  <si>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</si>
  <si>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</si>
  <si>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</si>
  <si>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</si>
  <si>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</si>
  <si>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</si>
  <si>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</si>
  <si>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</si>
  <si>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</si>
  <si>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</si>
  <si>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</si>
  <si>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</si>
  <si>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</si>
  <si>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</si>
  <si>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</si>
  <si>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</si>
  <si>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</si>
  <si>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</si>
  <si>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</si>
  <si>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</si>
  <si>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</si>
  <si>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</si>
  <si>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</si>
  <si>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</si>
  <si>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</si>
  <si>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</si>
  <si>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</si>
  <si>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</si>
  <si>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</si>
  <si>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</si>
  <si>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</si>
  <si>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</si>
  <si>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</si>
  <si>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</si>
  <si>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</si>
  <si>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</si>
  <si>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</si>
  <si>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</si>
  <si>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</si>
  <si>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</si>
  <si>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</si>
  <si>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</si>
  <si>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</si>
  <si>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</si>
  <si>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</si>
  <si>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</si>
  <si>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</si>
  <si>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</si>
  <si>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</si>
  <si>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</si>
  <si>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</si>
  <si>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</si>
  <si>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</si>
  <si>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</si>
  <si>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</si>
  <si>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</si>
  <si>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</si>
  <si>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</si>
  <si>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</si>
  <si>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</si>
  <si>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</si>
  <si>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</si>
  <si>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</si>
  <si>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</si>
  <si>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</si>
  <si>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</si>
  <si>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</si>
  <si>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</si>
  <si>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</si>
  <si>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</si>
  <si>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</si>
  <si>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</si>
  <si>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</si>
  <si>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</si>
  <si>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</si>
  <si>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</si>
  <si>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</si>
  <si>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</si>
  <si>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</si>
  <si>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</si>
  <si>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</si>
  <si>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</si>
  <si>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</si>
  <si>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</si>
  <si>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</si>
  <si>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</si>
  <si>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</si>
  <si>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</si>
  <si>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</si>
  <si>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</si>
  <si>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</si>
  <si>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</si>
  <si>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</si>
  <si>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</si>
  <si>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</si>
  <si>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</si>
  <si>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</si>
  <si>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</si>
  <si>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</si>
  <si>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</si>
  <si>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</si>
  <si>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</si>
  <si>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</si>
  <si>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</si>
  <si>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</si>
  <si>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</si>
  <si>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</si>
  <si>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</si>
  <si>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</si>
  <si>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</si>
  <si>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</si>
  <si>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</si>
  <si>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</si>
  <si>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</si>
  <si>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</si>
  <si>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</si>
  <si>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</si>
  <si>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</si>
  <si>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</si>
  <si>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</si>
  <si>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</si>
  <si>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</si>
  <si>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</si>
  <si>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</si>
  <si>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</si>
  <si>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</si>
  <si>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</si>
  <si>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</si>
  <si>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</si>
  <si>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</si>
  <si>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</si>
  <si>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</si>
  <si>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</si>
  <si>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</si>
  <si>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</si>
  <si>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</si>
  <si>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</si>
  <si>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</si>
  <si>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</si>
  <si>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</si>
  <si>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</si>
  <si>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</si>
  <si>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</si>
  <si>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</si>
  <si>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</si>
  <si>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</si>
  <si>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</si>
  <si>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</si>
  <si>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</si>
  <si>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</si>
  <si>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</si>
  <si>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</si>
  <si>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</si>
  <si>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</si>
  <si>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</si>
  <si>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</si>
  <si>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</si>
  <si>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</si>
  <si>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</si>
  <si>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</si>
  <si>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</si>
  <si>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</si>
  <si>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</si>
  <si>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</si>
  <si>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</si>
  <si>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</si>
  <si>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</si>
  <si>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</si>
  <si>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</si>
  <si>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</si>
  <si>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</si>
  <si>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</si>
  <si>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</si>
  <si>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</si>
  <si>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</si>
  <si>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</si>
  <si>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</si>
  <si>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</si>
  <si>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</si>
  <si>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</si>
  <si>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</si>
  <si>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</si>
  <si>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</si>
  <si>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</si>
  <si>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</si>
  <si>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</si>
  <si>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</si>
  <si>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</si>
  <si>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</si>
  <si>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</si>
  <si>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</si>
  <si>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</si>
  <si>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</si>
  <si>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</si>
  <si>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</si>
  <si>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</si>
  <si>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</si>
  <si>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</si>
  <si>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</si>
  <si>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</si>
  <si>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</si>
  <si>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</si>
  <si>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</si>
  <si>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</si>
  <si>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</si>
  <si>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</si>
  <si>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</si>
  <si>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</si>
  <si>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</si>
  <si>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</si>
  <si>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</si>
  <si>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</si>
  <si>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</si>
  <si>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</si>
  <si>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</si>
  <si>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</si>
  <si>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</si>
  <si>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</si>
  <si>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</si>
  <si>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</si>
  <si>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</si>
  <si>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</si>
  <si>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</si>
  <si>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</si>
  <si>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</si>
  <si>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</si>
  <si>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</si>
  <si>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</si>
  <si>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</si>
  <si>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</si>
  <si>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</si>
  <si>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</si>
  <si>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</si>
  <si>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</si>
  <si>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</si>
  <si>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</si>
  <si>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</si>
  <si>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</si>
  <si>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</si>
  <si>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</si>
  <si>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</si>
  <si>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</si>
  <si>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</si>
  <si>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</si>
  <si>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</si>
  <si>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</si>
  <si>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</si>
  <si>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</si>
  <si>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</si>
  <si>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</si>
  <si>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</si>
  <si>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</si>
  <si>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</si>
  <si>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</si>
  <si>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</si>
  <si>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</si>
  <si>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</si>
  <si>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</si>
  <si>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</si>
  <si>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</si>
  <si>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</si>
  <si>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</si>
  <si>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</si>
  <si>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</si>
  <si>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</si>
  <si>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</si>
  <si>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</si>
  <si>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</si>
  <si>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</si>
  <si>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</si>
  <si>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</si>
  <si>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</si>
  <si>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</si>
  <si>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</si>
  <si>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</si>
  <si>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</si>
  <si>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</si>
  <si>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</si>
  <si>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</si>
  <si>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</si>
  <si>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</si>
  <si>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</si>
  <si>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</si>
  <si>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</si>
  <si>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</si>
  <si>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</si>
  <si>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</si>
  <si>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</si>
  <si>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</si>
  <si>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</si>
  <si>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</si>
  <si>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</si>
  <si>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</si>
  <si>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</si>
  <si>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</si>
  <si>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</si>
  <si>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</si>
  <si>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</si>
  <si>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</si>
  <si>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</si>
  <si>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</si>
  <si>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</si>
  <si>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</si>
  <si>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</si>
  <si>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</si>
  <si>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</si>
  <si>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</si>
  <si>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</si>
  <si>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</si>
  <si>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</si>
  <si>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</si>
  <si>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</si>
  <si>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</si>
  <si>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</si>
  <si>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</si>
  <si>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</si>
  <si>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</si>
  <si>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</si>
  <si>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</si>
  <si>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</si>
  <si>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</si>
  <si>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</si>
  <si>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</si>
  <si>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</si>
  <si>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</si>
  <si>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</si>
  <si>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</si>
  <si>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</si>
  <si>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</si>
  <si>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</si>
  <si>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</si>
  <si>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</si>
  <si>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</si>
  <si>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</si>
  <si>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</si>
  <si>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</si>
  <si>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</si>
  <si>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</si>
  <si>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</si>
  <si>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</si>
  <si>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</si>
  <si>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</si>
  <si>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</si>
  <si>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</si>
  <si>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</si>
  <si>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</si>
  <si>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</si>
  <si>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</si>
  <si>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</si>
  <si>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</si>
  <si>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</si>
  <si>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</si>
  <si>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</si>
  <si>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</si>
  <si>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</si>
  <si>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</si>
  <si>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</si>
  <si>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</si>
  <si>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</si>
  <si>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</si>
  <si>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</si>
  <si>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</si>
  <si>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</si>
  <si>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</si>
  <si>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</si>
  <si>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</si>
  <si>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</si>
  <si>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</si>
  <si>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</si>
  <si>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</si>
  <si>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</si>
  <si>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</si>
  <si>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</si>
  <si>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</si>
  <si>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</si>
  <si>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</si>
  <si>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</si>
  <si>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</si>
  <si>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</si>
  <si>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</si>
  <si>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</si>
  <si>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</si>
  <si>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</si>
  <si>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</si>
  <si>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</si>
  <si>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</si>
  <si>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</si>
  <si>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</si>
  <si>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</si>
  <si>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</si>
  <si>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</si>
  <si>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</si>
  <si>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</si>
  <si>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</si>
  <si>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</si>
  <si>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</si>
  <si>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</si>
  <si>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</si>
  <si>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</si>
  <si>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</si>
  <si>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</si>
  <si>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</si>
  <si>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</si>
  <si>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</si>
  <si>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</si>
  <si>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</si>
  <si>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</si>
  <si>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</si>
  <si>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</si>
  <si>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</si>
  <si>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</si>
  <si>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</si>
  <si>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</si>
  <si>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</si>
  <si>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</si>
  <si>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</si>
  <si>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</si>
  <si>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</si>
  <si>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</si>
  <si>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</si>
  <si>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</si>
  <si>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</si>
  <si>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</si>
  <si>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</si>
  <si>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</si>
  <si>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</si>
  <si>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</si>
  <si>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</si>
  <si>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</si>
  <si>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</si>
  <si>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</si>
  <si>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</si>
  <si>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</si>
  <si>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</si>
  <si>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</si>
  <si>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</si>
  <si>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</si>
  <si>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</si>
  <si>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</si>
  <si>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</si>
  <si>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</si>
  <si>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</si>
  <si>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</si>
  <si>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</si>
  <si>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</si>
  <si>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</si>
  <si>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</si>
  <si>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</si>
  <si>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</si>
  <si>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</si>
  <si>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</si>
  <si>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</si>
  <si>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</si>
  <si>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</si>
  <si>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</si>
  <si>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</si>
  <si>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</si>
  <si>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</si>
  <si>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</si>
  <si>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</si>
  <si>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</si>
  <si>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</si>
  <si>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</si>
  <si>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</si>
  <si>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</si>
  <si>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</si>
  <si>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</si>
  <si>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</si>
  <si>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</si>
  <si>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</si>
  <si>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</si>
  <si>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</si>
  <si>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</si>
  <si>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</si>
  <si>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</si>
  <si>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</si>
  <si>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</si>
  <si>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</si>
  <si>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</si>
  <si>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</si>
  <si>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</si>
  <si>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</si>
  <si>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</si>
  <si>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</si>
  <si>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</si>
  <si>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</si>
  <si>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</si>
  <si>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</si>
  <si>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</si>
  <si>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</si>
  <si>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</si>
  <si>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</si>
  <si>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</si>
  <si>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</si>
  <si>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</si>
  <si>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</si>
  <si>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</si>
  <si>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</si>
  <si>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</si>
  <si>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</si>
  <si>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</si>
  <si>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</si>
  <si>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</si>
  <si>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</si>
  <si>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</si>
  <si>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</si>
  <si>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</si>
  <si>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</si>
  <si>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</si>
  <si>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</si>
  <si>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</si>
  <si>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</si>
  <si>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</si>
  <si>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</si>
  <si>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</si>
  <si>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</si>
  <si>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</si>
  <si>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</si>
  <si>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</si>
  <si>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</si>
  <si>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</si>
  <si>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</si>
  <si>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</si>
  <si>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</si>
  <si>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</si>
  <si>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</si>
  <si>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</si>
  <si>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</si>
  <si>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</si>
  <si>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</si>
  <si>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</si>
  <si>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</si>
  <si>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</si>
  <si>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</si>
  <si>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</si>
  <si>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</si>
  <si>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</si>
  <si>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</si>
  <si>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</si>
  <si>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</si>
  <si>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</si>
  <si>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</si>
  <si>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</si>
  <si>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</si>
  <si>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</si>
  <si>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</si>
  <si>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</si>
  <si>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</si>
  <si>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</si>
  <si>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</si>
  <si>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</si>
  <si>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</si>
  <si>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</si>
  <si>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</si>
  <si>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</si>
  <si>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</si>
  <si>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</si>
  <si>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</si>
  <si>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</si>
  <si>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</si>
  <si>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</si>
  <si>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</si>
  <si>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</si>
  <si>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</si>
  <si>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</si>
  <si>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</si>
  <si>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</si>
  <si>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</si>
  <si>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</si>
  <si>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</si>
  <si>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</si>
  <si>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</si>
  <si>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</si>
  <si>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</si>
  <si>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</si>
  <si>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</si>
  <si>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</si>
  <si>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</si>
  <si>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</si>
  <si>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</si>
  <si>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</si>
  <si>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</si>
  <si>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</si>
  <si>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</si>
  <si>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</si>
  <si>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</si>
  <si>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</si>
  <si>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</si>
  <si>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</si>
  <si>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</si>
  <si>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</si>
  <si>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</si>
  <si>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</si>
  <si>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</si>
  <si>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</si>
  <si>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</si>
  <si>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</si>
  <si>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</si>
  <si>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</si>
  <si>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</si>
  <si>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</si>
  <si>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</si>
  <si>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</si>
  <si>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</si>
  <si>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</si>
  <si>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</si>
  <si>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</si>
  <si>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</si>
  <si>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</si>
  <si>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</si>
  <si>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</si>
  <si>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</si>
  <si>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</si>
  <si>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</si>
  <si>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</si>
  <si>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</si>
  <si>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</si>
  <si>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</si>
  <si>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</si>
  <si>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</si>
  <si>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</si>
  <si>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</si>
  <si>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</si>
  <si>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</si>
  <si>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</si>
  <si>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</si>
  <si>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</si>
  <si>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</si>
  <si>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</si>
  <si>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</si>
  <si>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</si>
  <si>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</si>
  <si>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</si>
  <si>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</si>
  <si>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</si>
  <si>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</si>
  <si>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</si>
  <si>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</si>
  <si>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</si>
  <si>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</si>
  <si>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</si>
  <si>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</si>
  <si>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</si>
  <si>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</si>
  <si>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</si>
  <si>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</si>
  <si>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</si>
  <si>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</si>
  <si>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</si>
  <si>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</si>
  <si>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</si>
  <si>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</si>
  <si>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</si>
  <si>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</si>
  <si>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</si>
  <si>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</si>
  <si>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</si>
  <si>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</si>
  <si>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</si>
  <si>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</si>
  <si>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</si>
  <si>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</si>
  <si>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</si>
  <si>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</si>
  <si>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</si>
  <si>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</si>
  <si>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</si>
  <si>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</si>
  <si>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</si>
  <si>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</si>
  <si>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</si>
  <si>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</si>
  <si>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</si>
  <si>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</si>
  <si>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</si>
  <si>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</si>
  <si>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</si>
  <si>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</si>
  <si>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</si>
  <si>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</si>
  <si>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</si>
  <si>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</si>
  <si>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</si>
  <si>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</si>
  <si>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</si>
  <si>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</si>
  <si>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</si>
  <si>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</si>
  <si>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</si>
  <si>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</si>
  <si>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</si>
  <si>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</si>
  <si>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</si>
  <si>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</si>
  <si>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</si>
  <si>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</si>
  <si>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</si>
  <si>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</si>
  <si>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</si>
  <si>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</si>
  <si>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</si>
  <si>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</si>
  <si>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</si>
  <si>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</si>
  <si>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</si>
  <si>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</si>
  <si>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</si>
  <si>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</si>
  <si>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</si>
  <si>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</si>
  <si>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</si>
  <si>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</si>
  <si>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</si>
  <si>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</si>
  <si>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</si>
  <si>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</si>
  <si>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</si>
  <si>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</si>
  <si>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</si>
  <si>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</si>
  <si>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</si>
  <si>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</si>
  <si>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</si>
  <si>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</si>
  <si>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</si>
  <si>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</si>
  <si>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</si>
  <si>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</si>
  <si>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</si>
  <si>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</si>
  <si>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</si>
  <si>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</si>
  <si>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</si>
  <si>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</si>
  <si>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</si>
  <si>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</si>
  <si>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</si>
  <si>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</si>
  <si>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</si>
  <si>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</si>
  <si>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</si>
  <si>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</si>
  <si>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</si>
  <si>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</si>
  <si>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</si>
  <si>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</si>
  <si>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</si>
  <si>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</si>
  <si>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</si>
  <si>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</si>
  <si>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</si>
  <si>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</si>
  <si>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</si>
  <si>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</si>
  <si>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</si>
  <si>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</si>
  <si>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</si>
  <si>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</si>
  <si>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</si>
  <si>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</si>
  <si>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</si>
  <si>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</si>
  <si>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</si>
  <si>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</si>
  <si>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</si>
  <si>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</si>
  <si>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</si>
  <si>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</si>
  <si>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</si>
  <si>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</si>
  <si>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</si>
  <si>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</si>
  <si>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</si>
  <si>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</si>
  <si>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</si>
  <si>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</si>
  <si>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</si>
  <si>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</si>
  <si>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</si>
  <si>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</si>
  <si>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</si>
  <si>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</si>
  <si>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</si>
  <si>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</si>
  <si>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</si>
  <si>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</si>
  <si>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</si>
  <si>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</si>
  <si>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</si>
  <si>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</si>
  <si>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</si>
  <si>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</si>
  <si>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</si>
  <si>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</si>
  <si>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</si>
  <si>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</si>
  <si>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</si>
  <si>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</si>
  <si>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</si>
  <si>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</si>
  <si>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</si>
  <si>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</si>
  <si>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</si>
  <si>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</si>
  <si>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</si>
  <si>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</si>
  <si>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</si>
  <si>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</si>
  <si>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</si>
  <si>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</si>
  <si>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</si>
  <si>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</si>
  <si>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</si>
  <si>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</si>
  <si>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</si>
  <si>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</si>
  <si>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</si>
  <si>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</si>
  <si>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</si>
  <si>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</si>
  <si>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</si>
  <si>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</si>
  <si>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</si>
  <si>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</si>
  <si>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</si>
  <si>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</si>
  <si>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</si>
  <si>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</si>
  <si>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</si>
  <si>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</si>
  <si>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</si>
  <si>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</si>
  <si>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</si>
  <si>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</si>
  <si>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</si>
  <si>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</si>
  <si>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</si>
  <si>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</si>
  <si>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</si>
  <si>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</si>
  <si>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</si>
  <si>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</si>
  <si>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</si>
  <si>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</si>
  <si>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</si>
  <si>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</si>
  <si>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</si>
  <si>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</si>
  <si>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</si>
  <si>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</si>
  <si>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</si>
  <si>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</si>
  <si>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</si>
  <si>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</si>
  <si>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</si>
  <si>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</si>
  <si>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</si>
  <si>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</si>
  <si>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</si>
  <si>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</si>
  <si>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</si>
  <si>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</si>
  <si>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</si>
  <si>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</si>
  <si>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</si>
  <si>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</si>
  <si>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</si>
  <si>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</si>
  <si>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</si>
  <si>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</si>
  <si>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</si>
  <si>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</si>
  <si>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</si>
  <si>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</si>
  <si>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</si>
  <si>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</si>
  <si>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</si>
  <si>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</si>
  <si>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</si>
  <si>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</si>
  <si>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</si>
  <si>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</si>
  <si>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</si>
  <si>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</si>
  <si>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</si>
  <si>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</si>
  <si>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</si>
  <si>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</si>
  <si>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</si>
  <si>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</si>
  <si>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</si>
  <si>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</si>
  <si>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</si>
  <si>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</si>
  <si>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</si>
  <si>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</si>
  <si>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</si>
  <si>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</si>
  <si>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</si>
  <si>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</si>
  <si>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</si>
  <si>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</si>
  <si>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</si>
  <si>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</si>
  <si>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</si>
  <si>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</si>
  <si>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</si>
  <si>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</si>
  <si>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</si>
  <si>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</si>
  <si>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</si>
  <si>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</si>
  <si>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</si>
  <si>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</si>
  <si>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</si>
  <si>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</si>
  <si>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</si>
  <si>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</si>
  <si>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</si>
  <si>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</si>
  <si>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</si>
  <si>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</si>
  <si>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</si>
  <si>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</si>
  <si>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</si>
  <si>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</si>
  <si>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</si>
  <si>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</si>
  <si>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</si>
  <si>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</si>
  <si>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</si>
  <si>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</si>
  <si>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</si>
  <si>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</si>
  <si>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</si>
  <si>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</si>
  <si>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</si>
  <si>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</si>
  <si>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</si>
  <si>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</si>
  <si>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</si>
  <si>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</si>
  <si>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</si>
  <si>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</si>
  <si>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</si>
  <si>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</si>
  <si>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</si>
  <si>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</si>
  <si>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</si>
  <si>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</si>
  <si>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</si>
  <si>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</si>
  <si>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</si>
  <si>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</si>
  <si>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</si>
  <si>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</si>
  <si>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</si>
  <si>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</si>
  <si>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</si>
  <si>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</si>
  <si>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</si>
  <si>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</si>
  <si>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</si>
  <si>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</si>
  <si>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</si>
  <si>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</si>
  <si>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</si>
  <si>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</si>
  <si>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</si>
  <si>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</si>
  <si>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</si>
  <si>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</si>
  <si>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</si>
  <si>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</si>
  <si>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</si>
  <si>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</si>
  <si>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</si>
  <si>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</si>
  <si>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</si>
  <si>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</si>
  <si>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</si>
  <si>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</si>
  <si>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</si>
  <si>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</si>
  <si>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</si>
  <si>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</si>
  <si>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</si>
  <si>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</si>
  <si>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</si>
  <si>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</si>
  <si>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</si>
  <si>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</si>
  <si>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</si>
  <si>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</si>
  <si>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</si>
  <si>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</si>
  <si>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</si>
  <si>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</si>
  <si>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</si>
  <si>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</si>
  <si>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</si>
  <si>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</si>
  <si>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</si>
  <si>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</si>
  <si>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</si>
  <si>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</si>
  <si>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</si>
  <si>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</si>
  <si>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</si>
  <si>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</si>
  <si>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</si>
  <si>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</si>
  <si>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</si>
  <si>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</si>
  <si>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</si>
  <si>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</si>
  <si>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</si>
  <si>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</si>
  <si>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</si>
  <si>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</si>
  <si>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</si>
  <si>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</si>
  <si>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</si>
  <si>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</si>
  <si>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</si>
  <si>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</si>
  <si>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</si>
  <si>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</si>
  <si>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</si>
  <si>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</si>
  <si>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</si>
  <si>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</si>
  <si>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</si>
  <si>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</si>
  <si>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</si>
  <si>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</si>
  <si>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</si>
  <si>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</si>
  <si>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</si>
  <si>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</si>
  <si>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</si>
  <si>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</si>
  <si>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</si>
  <si>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</si>
  <si>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</si>
  <si>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</si>
  <si>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</si>
  <si>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</si>
  <si>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</si>
  <si>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</si>
  <si>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</si>
  <si>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</si>
  <si>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</si>
  <si>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</si>
  <si>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</si>
  <si>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</si>
  <si>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</si>
  <si>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</si>
  <si>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</si>
  <si>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</si>
  <si>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</si>
  <si>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</si>
  <si>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</si>
  <si>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</si>
  <si>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</si>
  <si>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</si>
  <si>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</si>
  <si>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</si>
  <si>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</si>
  <si>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</si>
  <si>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</si>
  <si>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</si>
  <si>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</si>
  <si>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</si>
  <si>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</si>
  <si>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</si>
  <si>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</si>
  <si>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</si>
  <si>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</si>
  <si>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</si>
  <si>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</si>
  <si>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</si>
  <si>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</si>
  <si>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</si>
  <si>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</si>
  <si>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</si>
  <si>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</si>
  <si>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</si>
  <si>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</si>
  <si>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</si>
  <si>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</si>
  <si>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</si>
  <si>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</si>
  <si>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</si>
  <si>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</si>
  <si>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</si>
  <si>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</si>
  <si>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</si>
  <si>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</si>
  <si>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</si>
  <si>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</si>
  <si>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</si>
  <si>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</si>
  <si>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</si>
  <si>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</si>
  <si>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</si>
  <si>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</si>
  <si>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</si>
  <si>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</si>
  <si>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</si>
  <si>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</si>
  <si>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</si>
  <si>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</si>
  <si>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</si>
  <si>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</si>
  <si>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</si>
  <si>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</si>
  <si>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</si>
  <si>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</si>
  <si>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</si>
  <si>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</si>
  <si>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</si>
  <si>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</si>
  <si>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</si>
  <si>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</si>
  <si>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</si>
  <si>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</si>
  <si>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</si>
  <si>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</si>
  <si>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</si>
  <si>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</si>
  <si>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</si>
  <si>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</si>
  <si>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</si>
  <si>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</si>
  <si>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</si>
  <si>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</si>
  <si>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</si>
  <si>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</si>
  <si>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</si>
  <si>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</si>
  <si>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</si>
  <si>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</si>
  <si>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</si>
  <si>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</si>
  <si>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</si>
  <si>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</si>
  <si>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</si>
  <si>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</si>
  <si>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</si>
  <si>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</si>
  <si>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</si>
  <si>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</si>
  <si>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</si>
  <si>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</si>
  <si>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</si>
  <si>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</si>
  <si>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</si>
  <si>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</si>
  <si>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</si>
  <si>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</si>
  <si>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</si>
  <si>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</si>
  <si>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</si>
  <si>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</si>
  <si>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</si>
  <si>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</si>
  <si>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</si>
  <si>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</si>
  <si>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</si>
  <si>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</si>
  <si>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</si>
  <si>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</si>
  <si>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</si>
  <si>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</si>
  <si>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</si>
  <si>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</si>
  <si>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</si>
  <si>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</si>
  <si>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</si>
  <si>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</si>
  <si>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</si>
  <si>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</si>
  <si>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</si>
  <si>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</si>
  <si>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</si>
  <si>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</si>
  <si>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</si>
  <si>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</si>
  <si>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</si>
  <si>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</si>
  <si>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</si>
  <si>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</si>
  <si>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</si>
  <si>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</si>
  <si>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</si>
  <si>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</si>
  <si>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</si>
  <si>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</si>
  <si>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</si>
  <si>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</si>
  <si>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</si>
  <si>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</si>
  <si>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</si>
  <si>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</si>
  <si>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</si>
  <si>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</si>
  <si>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</si>
  <si>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</si>
  <si>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</si>
  <si>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</si>
  <si>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</si>
  <si>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</si>
  <si>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</si>
  <si>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</si>
  <si>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</si>
  <si>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</si>
  <si>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</si>
  <si>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</si>
  <si>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</si>
  <si>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</si>
  <si>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</si>
  <si>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</si>
  <si>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</si>
  <si>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</si>
  <si>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</si>
  <si>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</si>
  <si>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</si>
  <si>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</si>
  <si>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</si>
  <si>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</si>
  <si>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</si>
  <si>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</si>
  <si>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</si>
  <si>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</si>
  <si>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</si>
  <si>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</si>
  <si>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</si>
  <si>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</si>
  <si>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</si>
  <si>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</si>
  <si>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</si>
  <si>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</si>
  <si>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</si>
  <si>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</si>
  <si>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</si>
  <si>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</si>
  <si>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</si>
  <si>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</si>
  <si>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</si>
  <si>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</si>
  <si>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</si>
  <si>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</si>
  <si>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</si>
  <si>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</si>
  <si>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</si>
  <si>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</si>
  <si>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</si>
  <si>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</si>
  <si>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</si>
  <si>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</si>
  <si>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</si>
  <si>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</si>
  <si>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</si>
  <si>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</si>
  <si>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</si>
  <si>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</si>
  <si>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</si>
  <si>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</si>
  <si>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</si>
  <si>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</si>
  <si>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</si>
  <si>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</si>
  <si>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</si>
  <si>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</si>
  <si>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</si>
  <si>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</si>
  <si>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</si>
  <si>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</si>
  <si>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</si>
  <si>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</si>
  <si>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</si>
  <si>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</si>
  <si>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</si>
  <si>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</si>
  <si>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</si>
  <si>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</si>
  <si>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</si>
  <si>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</si>
  <si>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</si>
  <si>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</si>
  <si>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</si>
  <si>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</si>
  <si>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</si>
  <si>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</si>
  <si>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</si>
  <si>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</si>
  <si>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</si>
  <si>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</si>
  <si>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</si>
  <si>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</si>
  <si>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</si>
  <si>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</si>
  <si>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</si>
  <si>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</si>
  <si>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</si>
  <si>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</si>
  <si>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</si>
  <si>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</si>
  <si>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</si>
  <si>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</si>
  <si>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</si>
  <si>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</si>
  <si>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</si>
  <si>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</si>
  <si>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</si>
  <si>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</si>
  <si>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</si>
  <si>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</si>
  <si>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</si>
  <si>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</si>
  <si>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</si>
  <si>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</si>
  <si>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</si>
  <si>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</si>
  <si>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</si>
  <si>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</si>
  <si>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</si>
  <si>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</si>
  <si>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</si>
  <si>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</si>
  <si>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</si>
  <si>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</si>
  <si>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</si>
  <si>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</si>
  <si>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</si>
  <si>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</si>
  <si>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</si>
  <si>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</si>
  <si>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</si>
  <si>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</si>
  <si>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</si>
  <si>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</si>
  <si>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</si>
  <si>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</si>
  <si>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</si>
  <si>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</si>
  <si>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</si>
  <si>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</si>
  <si>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</si>
  <si>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</si>
  <si>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</si>
  <si>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</si>
  <si>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</si>
  <si>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</si>
  <si>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</si>
  <si>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</si>
  <si>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</si>
  <si>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</si>
  <si>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</si>
  <si>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</si>
  <si>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</si>
  <si>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</si>
  <si>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</si>
  <si>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</si>
  <si>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</si>
  <si>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</si>
  <si>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</si>
  <si>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</si>
  <si>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</si>
  <si>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</si>
  <si>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</si>
  <si>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</si>
  <si>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</si>
  <si>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</si>
  <si>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</si>
  <si>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</si>
  <si>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</si>
  <si>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</si>
  <si>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</si>
  <si>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</si>
  <si>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</si>
  <si>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</si>
  <si>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</si>
  <si>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</si>
  <si>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</si>
  <si>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</si>
  <si>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</si>
  <si>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</si>
  <si>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</si>
  <si>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</si>
  <si>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</si>
  <si>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</si>
  <si>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</si>
  <si>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</si>
  <si>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</si>
  <si>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</si>
  <si>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</si>
  <si>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</si>
  <si>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</si>
  <si>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</si>
  <si>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</si>
  <si>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</si>
  <si>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</si>
  <si>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</si>
  <si>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</si>
  <si>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</si>
  <si>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</si>
  <si>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</si>
  <si>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</si>
  <si>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</si>
  <si>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</si>
  <si>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</si>
  <si>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</si>
  <si>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</si>
  <si>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</si>
  <si>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</si>
  <si>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</si>
  <si>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</si>
  <si>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</si>
  <si>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</si>
  <si>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</si>
  <si>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</si>
  <si>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</si>
  <si>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</si>
  <si>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</si>
  <si>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</si>
  <si>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</si>
  <si>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</si>
  <si>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</si>
  <si>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</si>
  <si>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</si>
  <si>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</si>
  <si>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</si>
  <si>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</si>
  <si>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</si>
  <si>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</si>
  <si>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</si>
  <si>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</si>
  <si>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</si>
  <si>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</si>
  <si>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</si>
  <si>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</si>
  <si>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</si>
  <si>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</si>
  <si>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</si>
  <si>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</si>
  <si>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</si>
  <si>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</si>
  <si>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</si>
  <si>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</si>
  <si>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</si>
  <si>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</si>
  <si>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</si>
  <si>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</si>
  <si>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</si>
  <si>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</si>
  <si>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</si>
  <si>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</si>
  <si>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</si>
  <si>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</si>
  <si>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</si>
  <si>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</si>
  <si>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</si>
  <si>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</si>
  <si>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</si>
  <si>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</si>
  <si>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</si>
  <si>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</si>
  <si>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</si>
  <si>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</si>
  <si>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</si>
  <si>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</si>
  <si>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</si>
  <si>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</si>
  <si>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</si>
  <si>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</si>
  <si>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</si>
  <si>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</si>
  <si>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</si>
  <si>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</si>
  <si>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</si>
  <si>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</si>
  <si>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</si>
  <si>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</si>
  <si>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</si>
  <si>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</si>
  <si>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</si>
  <si>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</si>
  <si>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</si>
  <si>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</si>
  <si>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</si>
  <si>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</si>
  <si>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</si>
  <si>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</si>
  <si>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</si>
  <si>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</si>
  <si>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</si>
  <si>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</si>
  <si>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</si>
  <si>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</si>
  <si>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</si>
  <si>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</si>
  <si>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</si>
  <si>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</si>
  <si>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</si>
  <si>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</si>
  <si>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</si>
  <si>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</si>
  <si>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</si>
  <si>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</si>
  <si>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</si>
  <si>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</si>
  <si>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</si>
  <si>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</si>
  <si>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</si>
  <si>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</si>
  <si>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</si>
  <si>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</si>
  <si>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</si>
  <si>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</si>
  <si>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</si>
  <si>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</si>
  <si>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</si>
  <si>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</si>
  <si>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</si>
  <si>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</si>
  <si>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</si>
  <si>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</si>
  <si>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</si>
  <si>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</si>
  <si>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</si>
  <si>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</si>
  <si>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</si>
  <si>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</si>
  <si>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</si>
  <si>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</si>
  <si>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</si>
  <si>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</si>
  <si>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</si>
  <si>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</si>
  <si>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</si>
  <si>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</si>
  <si>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</si>
  <si>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</si>
  <si>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</si>
  <si>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</si>
  <si>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</si>
  <si>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</si>
  <si>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</si>
  <si>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</si>
  <si>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</si>
  <si>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</si>
  <si>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</si>
  <si>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</si>
  <si>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</si>
  <si>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</si>
  <si>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</si>
  <si>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</si>
  <si>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</si>
  <si>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</si>
  <si>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</si>
  <si>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</si>
  <si>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</si>
  <si>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</si>
  <si>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</si>
  <si>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</si>
  <si>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</si>
  <si>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</si>
  <si>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</si>
  <si>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</si>
  <si>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</si>
  <si>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</si>
  <si>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</si>
  <si>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</si>
  <si>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</si>
  <si>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</si>
  <si>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</si>
  <si>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</si>
  <si>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</si>
  <si>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</si>
  <si>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</si>
  <si>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</si>
  <si>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</si>
  <si>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</si>
  <si>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</si>
  <si>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</si>
  <si>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</si>
  <si>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</si>
  <si>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</si>
  <si>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</si>
  <si>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</si>
  <si>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</si>
  <si>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</si>
  <si>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</si>
  <si>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</si>
  <si>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</si>
  <si>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</si>
  <si>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</si>
  <si>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</si>
  <si>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</si>
  <si>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</si>
  <si>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</si>
  <si>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</si>
  <si>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</si>
  <si>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</si>
  <si>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</si>
  <si>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</si>
  <si>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</si>
  <si>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</si>
  <si>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</si>
  <si>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</si>
  <si>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</si>
  <si>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</si>
  <si>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</si>
  <si>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</si>
  <si>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</si>
  <si>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</si>
  <si>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</si>
  <si>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</si>
  <si>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</si>
  <si>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</si>
  <si>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</si>
  <si>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</si>
  <si>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</si>
  <si>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</si>
  <si>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</si>
  <si>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</si>
  <si>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</si>
  <si>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</si>
  <si>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</si>
  <si>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</si>
  <si>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</si>
  <si>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</si>
  <si>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</si>
  <si>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</si>
  <si>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</si>
  <si>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</si>
  <si>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</si>
  <si>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</si>
  <si>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</si>
  <si>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</si>
  <si>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</si>
  <si>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</si>
  <si>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</si>
  <si>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</si>
  <si>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</si>
  <si>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</si>
  <si>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</si>
  <si>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</si>
  <si>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</si>
  <si>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</si>
  <si>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</si>
  <si>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</si>
  <si>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</si>
  <si>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</si>
  <si>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</si>
  <si>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</si>
  <si>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</si>
  <si>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</si>
  <si>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</si>
  <si>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</si>
  <si>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</si>
  <si>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</si>
  <si>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</si>
  <si>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</si>
  <si>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</si>
  <si>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</si>
  <si>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</si>
  <si>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</si>
  <si>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</si>
  <si>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</si>
  <si>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</si>
  <si>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</si>
  <si>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</si>
  <si>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</si>
  <si>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</si>
  <si>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</si>
  <si>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</si>
  <si>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</si>
  <si>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</si>
  <si>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</si>
  <si>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</si>
  <si>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</si>
  <si>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</si>
  <si>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</si>
  <si>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</si>
  <si>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</si>
  <si>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</si>
  <si>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</si>
  <si>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</si>
  <si>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</si>
  <si>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</si>
  <si>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</si>
  <si>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</si>
  <si>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</si>
  <si>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</si>
  <si>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</si>
  <si>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</si>
  <si>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</si>
  <si>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</si>
  <si>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</si>
  <si>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</si>
  <si>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</si>
  <si>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</si>
  <si>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</si>
  <si>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</si>
  <si>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</si>
  <si>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</si>
  <si>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</si>
  <si>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</si>
  <si>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</si>
  <si>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</si>
  <si>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</si>
  <si>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</si>
  <si>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</si>
  <si>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</si>
  <si>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</si>
  <si>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</si>
  <si>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</si>
  <si>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</si>
  <si>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</si>
  <si>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</si>
  <si>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</si>
  <si>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</si>
  <si>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</si>
  <si>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</si>
  <si>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</si>
  <si>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</si>
  <si>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</si>
  <si>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</si>
  <si>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</si>
  <si>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</si>
  <si>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</si>
  <si>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</si>
  <si>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</si>
  <si>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</si>
  <si>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</si>
  <si>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</si>
  <si>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</si>
  <si>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</si>
  <si>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</si>
  <si>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</si>
  <si>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</si>
  <si>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</si>
  <si>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</si>
  <si>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</si>
  <si>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</si>
  <si>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</si>
  <si>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</si>
  <si>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</si>
  <si>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</si>
  <si>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</si>
  <si>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</si>
  <si>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</si>
  <si>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</si>
  <si>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</si>
  <si>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</si>
  <si>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</si>
  <si>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</si>
  <si>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</si>
  <si>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</si>
  <si>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</si>
  <si>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</si>
  <si>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</si>
  <si>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</si>
  <si>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</si>
  <si>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</si>
  <si>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</si>
  <si>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</si>
  <si>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</si>
  <si>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</si>
  <si>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</si>
  <si>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</si>
  <si>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</si>
  <si>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</si>
  <si>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</si>
  <si>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</si>
  <si>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</si>
  <si>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</si>
  <si>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</si>
  <si>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</si>
  <si>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</si>
  <si>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</si>
  <si>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</si>
  <si>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</si>
  <si>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</si>
  <si>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</si>
  <si>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</si>
  <si>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</si>
  <si>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</si>
  <si>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</si>
  <si>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</si>
  <si>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</si>
  <si>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</si>
  <si>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</si>
  <si>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</si>
  <si>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</si>
  <si>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</si>
  <si>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</si>
  <si>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</si>
  <si>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</si>
  <si>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</si>
  <si>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</si>
  <si>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</si>
  <si>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</si>
  <si>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</si>
  <si>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</si>
  <si>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</si>
  <si>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</si>
  <si>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</si>
  <si>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</si>
  <si>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</si>
  <si>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</si>
  <si>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</si>
  <si>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</si>
  <si>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</si>
  <si>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</si>
  <si>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</si>
  <si>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</si>
  <si>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</si>
  <si>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</si>
  <si>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</si>
  <si>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</si>
  <si>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</si>
  <si>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</si>
  <si>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</si>
  <si>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</si>
  <si>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</si>
  <si>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</si>
  <si>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</si>
  <si>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</si>
  <si>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</si>
  <si>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</si>
  <si>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</si>
  <si>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</si>
  <si>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</si>
  <si>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</si>
  <si>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</si>
  <si>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</si>
  <si>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</si>
  <si>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</si>
  <si>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</si>
  <si>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</si>
  <si>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</si>
  <si>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</si>
  <si>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</si>
  <si>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</si>
  <si>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</si>
  <si>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</si>
  <si>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</si>
  <si>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</si>
  <si>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</si>
  <si>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</si>
  <si>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</si>
  <si>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</si>
  <si>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</si>
  <si>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</si>
  <si>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</si>
  <si>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</si>
  <si>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</si>
  <si>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</si>
  <si>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</si>
  <si>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</si>
  <si>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</si>
  <si>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</si>
  <si>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</si>
  <si>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</si>
  <si>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</si>
  <si>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</si>
  <si>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</si>
  <si>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</si>
  <si>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</si>
  <si>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</si>
  <si>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</si>
  <si>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</si>
  <si>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</si>
  <si>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</si>
  <si>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</si>
  <si>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</si>
  <si>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</si>
  <si>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</si>
  <si>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</si>
  <si>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</si>
  <si>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</si>
  <si>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</si>
  <si>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</si>
  <si>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</si>
  <si>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</si>
  <si>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</si>
  <si>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</si>
  <si>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</si>
  <si>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</si>
  <si>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</si>
  <si>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</si>
  <si>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</si>
  <si>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</si>
  <si>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</si>
  <si>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</si>
  <si>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</si>
  <si>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</si>
  <si>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</si>
  <si>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</si>
  <si>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</si>
  <si>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</si>
  <si>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</si>
  <si>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</si>
  <si>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</si>
  <si>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</si>
  <si>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</si>
  <si>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</si>
  <si>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</si>
  <si>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</si>
  <si>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</si>
  <si>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</si>
  <si>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</si>
  <si>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</si>
  <si>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</si>
  <si>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</si>
  <si>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</si>
  <si>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</si>
  <si>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</si>
  <si>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</si>
  <si>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</si>
  <si>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</si>
  <si>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</si>
  <si>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</si>
  <si>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</si>
  <si>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</si>
  <si>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</si>
  <si>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</si>
  <si>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</si>
  <si>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</si>
  <si>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</si>
  <si>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</si>
  <si>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</si>
  <si>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</si>
  <si>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</si>
  <si>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</si>
  <si>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</si>
  <si>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</si>
  <si>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</si>
  <si>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</si>
  <si>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</si>
  <si>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</si>
  <si>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</si>
  <si>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</si>
  <si>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</si>
  <si>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</si>
  <si>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</si>
  <si>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</si>
  <si>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</si>
  <si>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</si>
  <si>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</si>
  <si>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</si>
  <si>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</si>
  <si>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</si>
  <si>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</si>
  <si>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</si>
  <si>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</si>
  <si>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</si>
  <si>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</si>
  <si>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</si>
  <si>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</si>
  <si>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</si>
  <si>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</si>
  <si>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</si>
  <si>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</si>
  <si>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</si>
  <si>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</si>
  <si>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</si>
  <si>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</si>
  <si>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</si>
  <si>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</si>
  <si>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</si>
  <si>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</si>
  <si>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</si>
  <si>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</si>
  <si>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</si>
  <si>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</si>
  <si>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</si>
  <si>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</si>
  <si>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</si>
  <si>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</si>
  <si>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</si>
  <si>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</si>
  <si>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</si>
  <si>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</si>
  <si>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</si>
  <si>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</si>
  <si>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</si>
  <si>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</si>
  <si>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</si>
  <si>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</si>
  <si>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</si>
  <si>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</si>
  <si>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</si>
  <si>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</si>
  <si>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</si>
  <si>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</si>
  <si>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</si>
  <si>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</si>
  <si>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</si>
  <si>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</si>
  <si>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</si>
  <si>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</si>
  <si>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</si>
  <si>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</si>
  <si>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</si>
  <si>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</si>
  <si>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</si>
  <si>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</si>
  <si>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</si>
  <si>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</si>
  <si>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</si>
  <si>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</si>
  <si>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</si>
  <si>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</si>
  <si>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</si>
  <si>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</si>
  <si>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</si>
  <si>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</si>
  <si>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</si>
  <si>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</si>
  <si>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</si>
  <si>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</si>
  <si>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</si>
  <si>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</si>
  <si>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</si>
  <si>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</si>
  <si>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</si>
  <si>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</si>
  <si>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</si>
  <si>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</si>
  <si>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</si>
  <si>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</si>
  <si>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</si>
  <si>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</si>
  <si>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</si>
  <si>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</si>
  <si>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</si>
  <si>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</si>
  <si>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</si>
  <si>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</si>
  <si>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</si>
  <si>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</si>
  <si>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</si>
  <si>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</si>
  <si>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</si>
  <si>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</si>
  <si>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</si>
  <si>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</si>
  <si>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</si>
  <si>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</si>
  <si>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</si>
  <si>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</si>
  <si>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</si>
  <si>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</si>
  <si>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</si>
  <si>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</si>
  <si>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</si>
  <si>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</si>
  <si>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</si>
  <si>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</si>
  <si>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</si>
  <si>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</si>
  <si>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</si>
  <si>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</si>
  <si>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</si>
  <si>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</si>
  <si>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</si>
  <si>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</si>
  <si>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</si>
  <si>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</si>
  <si>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</si>
  <si>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</si>
  <si>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</si>
  <si>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</si>
  <si>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</si>
  <si>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</si>
  <si>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</si>
  <si>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</si>
  <si>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</si>
  <si>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</si>
  <si>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</si>
  <si>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</si>
  <si>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</si>
  <si>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</si>
  <si>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</si>
  <si>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</si>
  <si>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</si>
  <si>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</si>
  <si>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</si>
  <si>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</si>
  <si>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</si>
  <si>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</si>
  <si>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</si>
  <si>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</si>
  <si>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</si>
  <si>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</si>
  <si>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</si>
  <si>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</si>
  <si>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</si>
  <si>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</si>
  <si>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</si>
  <si>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</si>
  <si>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</si>
  <si>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</si>
  <si>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</si>
  <si>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</si>
  <si>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</si>
  <si>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</si>
  <si>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</si>
  <si>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</si>
  <si>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</si>
  <si>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</si>
  <si>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</si>
  <si>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</si>
  <si>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</si>
  <si>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</si>
  <si>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</si>
  <si>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</si>
  <si>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</si>
  <si>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</si>
  <si>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</si>
  <si>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</si>
  <si>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</si>
  <si>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</si>
  <si>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</si>
  <si>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</si>
  <si>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</si>
  <si>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</si>
  <si>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</si>
  <si>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</si>
  <si>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</si>
  <si>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</si>
  <si>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</si>
  <si>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</si>
  <si>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</si>
  <si>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</si>
  <si>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</si>
  <si>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</si>
  <si>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</si>
  <si>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</si>
  <si>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</si>
  <si>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</si>
  <si>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</si>
  <si>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</si>
  <si>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</si>
  <si>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</si>
  <si>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</si>
  <si>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</si>
  <si>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</si>
  <si>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</si>
  <si>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</si>
  <si>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</si>
  <si>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</si>
  <si>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</si>
  <si>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</si>
  <si>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</si>
  <si>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</si>
  <si>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</si>
  <si>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</si>
  <si>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</si>
  <si>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</si>
  <si>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</si>
  <si>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</si>
  <si>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</si>
  <si>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</si>
  <si>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</si>
  <si>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</si>
  <si>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</si>
  <si>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</si>
  <si>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</si>
  <si>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</si>
  <si>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</si>
  <si>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</si>
  <si>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</si>
  <si>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</si>
  <si>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</si>
  <si>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</si>
  <si>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</si>
  <si>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</si>
  <si>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</si>
  <si>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</si>
  <si>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</si>
  <si>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</si>
  <si>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</si>
  <si>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</si>
  <si>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</si>
  <si>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</si>
  <si>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</si>
  <si>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</si>
  <si>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</si>
  <si>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</si>
  <si>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</si>
  <si>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</si>
  <si>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</si>
  <si>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</si>
  <si>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</si>
  <si>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</si>
  <si>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</si>
  <si>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</si>
  <si>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</si>
  <si>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</si>
  <si>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</si>
  <si>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</si>
  <si>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</si>
  <si>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</si>
  <si>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</si>
  <si>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</si>
  <si>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</si>
  <si>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</si>
  <si>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</si>
  <si>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</si>
  <si>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</si>
  <si>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</si>
  <si>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</si>
  <si>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</si>
  <si>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</si>
  <si>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</si>
  <si>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</si>
  <si>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</si>
  <si>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</si>
  <si>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</si>
  <si>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</si>
  <si>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</si>
  <si>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</si>
  <si>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</si>
  <si>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</si>
  <si>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</si>
  <si>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</si>
  <si>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</si>
  <si>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</si>
  <si>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</si>
  <si>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</si>
  <si>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</si>
  <si>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</si>
  <si>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</si>
  <si>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</si>
  <si>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</si>
  <si>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</si>
  <si>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</si>
  <si>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</si>
  <si>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</si>
  <si>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</si>
  <si>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</si>
  <si>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</si>
  <si>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</si>
  <si>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</si>
  <si>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</si>
  <si>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</si>
  <si>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</si>
  <si>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</si>
  <si>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</si>
  <si>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</si>
  <si>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</si>
  <si>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</si>
  <si>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</si>
  <si>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</si>
  <si>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</si>
  <si>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</si>
  <si>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</si>
  <si>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</si>
  <si>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</si>
  <si>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</si>
  <si>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</si>
  <si>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</si>
  <si>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</si>
  <si>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</si>
  <si>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</si>
  <si>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</si>
  <si>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</si>
  <si>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</si>
  <si>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</si>
  <si>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</si>
  <si>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</si>
  <si>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</si>
  <si>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</si>
  <si>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</si>
  <si>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</si>
  <si>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</si>
  <si>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</si>
  <si>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</si>
  <si>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</si>
  <si>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</si>
  <si>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</si>
  <si>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</si>
  <si>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</si>
  <si>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</si>
  <si>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</si>
  <si>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</si>
  <si>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</si>
  <si>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</si>
  <si>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</si>
  <si>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</si>
  <si>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</si>
  <si>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</si>
  <si>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</si>
  <si>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</si>
  <si>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</si>
  <si>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</si>
  <si>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</si>
  <si>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</si>
  <si>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</si>
  <si>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</si>
  <si>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</si>
  <si>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</si>
  <si>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</si>
  <si>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</si>
  <si>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</si>
  <si>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</si>
  <si>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</si>
  <si>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</si>
  <si>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</si>
  <si>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</si>
  <si>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</si>
  <si>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</si>
  <si>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</si>
  <si>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</si>
  <si>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</si>
  <si>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</si>
  <si>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</si>
  <si>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</si>
  <si>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</si>
  <si>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</si>
  <si>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</si>
  <si>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</si>
  <si>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</si>
  <si>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</si>
  <si>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</si>
  <si>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</si>
  <si>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</si>
  <si>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</si>
  <si>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</si>
  <si>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</si>
  <si>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</si>
  <si>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</si>
  <si>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</si>
  <si>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</si>
  <si>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</si>
  <si>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</si>
  <si>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</si>
  <si>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</si>
  <si>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</si>
  <si>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</si>
  <si>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</si>
  <si>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</si>
  <si>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</si>
  <si>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</si>
  <si>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</si>
  <si>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</si>
  <si>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</si>
  <si>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</si>
  <si>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</si>
  <si>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</si>
  <si>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</si>
  <si>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</si>
  <si>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</si>
  <si>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</si>
  <si>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</si>
  <si>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</si>
  <si>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</si>
  <si>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</si>
  <si>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</si>
  <si>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</si>
  <si>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</si>
  <si>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</si>
  <si>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</si>
  <si>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</si>
  <si>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</si>
  <si>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</si>
  <si>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</si>
  <si>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</si>
  <si>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</si>
  <si>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</si>
  <si>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</si>
  <si>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</si>
  <si>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</si>
  <si>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</si>
  <si>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</si>
  <si>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</si>
  <si>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</si>
  <si>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</si>
  <si>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</si>
  <si>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</si>
  <si>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</si>
  <si>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</si>
  <si>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</si>
  <si>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</si>
  <si>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</si>
  <si>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</si>
  <si>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</si>
  <si>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</si>
  <si>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</si>
  <si>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</si>
  <si>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</si>
  <si>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</si>
  <si>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</si>
  <si>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</si>
  <si>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</si>
  <si>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</si>
  <si>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</si>
  <si>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</si>
  <si>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</si>
  <si>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</si>
  <si>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</si>
  <si>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</si>
  <si>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</si>
  <si>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</si>
  <si>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</si>
  <si>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</si>
  <si>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</si>
  <si>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</si>
  <si>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</si>
  <si>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</si>
  <si>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</si>
  <si>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</si>
  <si>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</si>
  <si>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</si>
  <si>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</si>
  <si>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</si>
  <si>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</si>
  <si>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</si>
  <si>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</si>
  <si>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</si>
  <si>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</si>
  <si>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</si>
  <si>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</si>
  <si>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</si>
  <si>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</si>
  <si>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</si>
  <si>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</si>
  <si>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</si>
  <si>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</si>
  <si>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</si>
  <si>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</si>
  <si>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</si>
  <si>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</si>
  <si>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</si>
  <si>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</si>
  <si>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</si>
  <si>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</si>
  <si>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</si>
  <si>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</si>
  <si>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</si>
  <si>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</si>
  <si>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</si>
  <si>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</si>
  <si>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</si>
  <si>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</si>
  <si>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</si>
  <si>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</si>
  <si>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</si>
  <si>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</si>
  <si>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</si>
  <si>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</si>
  <si>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</si>
  <si>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</si>
  <si>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</si>
  <si>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</si>
  <si>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</si>
  <si>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</si>
  <si>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</si>
  <si>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</si>
  <si>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</si>
  <si>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</si>
  <si>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</si>
  <si>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</si>
  <si>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</si>
  <si>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</si>
  <si>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</si>
  <si>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</si>
  <si>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</si>
  <si>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</si>
  <si>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</si>
  <si>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</si>
  <si>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</si>
  <si>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</si>
  <si>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</si>
  <si>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</si>
  <si>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</si>
  <si>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</si>
  <si>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</si>
  <si>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</si>
  <si>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</si>
  <si>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</si>
  <si>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</si>
  <si>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</si>
  <si>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</si>
  <si>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</si>
  <si>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</si>
  <si>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</si>
  <si>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</si>
  <si>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</si>
  <si>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</si>
  <si>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</si>
  <si>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</si>
  <si>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</si>
  <si>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</si>
  <si>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</si>
  <si>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</si>
  <si>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</si>
  <si>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</si>
  <si>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</si>
  <si>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</si>
  <si>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</si>
  <si>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</si>
  <si>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</si>
  <si>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</si>
  <si>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</si>
  <si>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</si>
  <si>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</si>
  <si>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</si>
  <si>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</si>
  <si>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</si>
  <si>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</si>
  <si>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</si>
  <si>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</si>
  <si>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</si>
  <si>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</si>
  <si>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</si>
  <si>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</si>
  <si>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</si>
  <si>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</si>
  <si>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</si>
  <si>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</si>
  <si>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</si>
  <si>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</si>
  <si>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</si>
  <si>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</si>
  <si>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</si>
  <si>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</si>
  <si>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</si>
  <si>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</si>
  <si>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</si>
  <si>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</si>
  <si>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</si>
  <si>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</si>
  <si>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</si>
  <si>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</si>
  <si>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</si>
  <si>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</si>
  <si>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</si>
  <si>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</si>
  <si>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</si>
  <si>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</si>
  <si>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</si>
  <si>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</si>
  <si>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</si>
  <si>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</si>
  <si>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</si>
  <si>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</si>
  <si>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</si>
  <si>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</si>
  <si>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</si>
  <si>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</si>
  <si>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</si>
  <si>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</si>
  <si>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</si>
  <si>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</si>
  <si>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</si>
  <si>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</si>
  <si>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</si>
  <si>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</si>
  <si>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</si>
  <si>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</si>
  <si>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</si>
  <si>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</si>
  <si>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</si>
  <si>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</si>
  <si>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</si>
  <si>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</si>
  <si>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</si>
  <si>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</si>
  <si>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</si>
  <si>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</si>
  <si>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</si>
  <si>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</si>
  <si>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</si>
  <si>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</si>
  <si>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</si>
  <si>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</si>
  <si>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</si>
  <si>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</si>
  <si>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</si>
  <si>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</si>
  <si>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</si>
  <si>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</si>
  <si>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</si>
  <si>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</si>
  <si>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</si>
  <si>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</si>
  <si>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</si>
  <si>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</si>
  <si>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</si>
  <si>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</si>
  <si>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</si>
  <si>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</si>
  <si>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</si>
  <si>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</si>
  <si>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</si>
  <si>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</si>
  <si>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</si>
  <si>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</si>
  <si>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</si>
  <si>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</si>
  <si>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</si>
  <si>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</si>
  <si>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</si>
  <si>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</si>
  <si>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</si>
  <si>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</si>
  <si>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</si>
  <si>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</si>
  <si>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</si>
  <si>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</si>
  <si>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</si>
  <si>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</si>
  <si>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</si>
  <si>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</si>
  <si>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</si>
  <si>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</si>
  <si>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</si>
  <si>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</si>
  <si>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</si>
  <si>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</si>
  <si>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</si>
  <si>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</si>
  <si>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</si>
  <si>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</si>
  <si>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</si>
  <si>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</si>
  <si>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</si>
  <si>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</si>
  <si>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</si>
  <si>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</si>
  <si>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</si>
  <si>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</si>
  <si>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</si>
  <si>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</si>
  <si>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</si>
  <si>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</si>
  <si>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</si>
  <si>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</si>
  <si>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</si>
  <si>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</si>
  <si>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</si>
  <si>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</si>
  <si>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</si>
  <si>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</si>
  <si>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</si>
  <si>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</si>
  <si>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</si>
  <si>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</si>
  <si>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</si>
  <si>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</si>
  <si>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</si>
  <si>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</si>
  <si>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</si>
  <si>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</si>
  <si>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</si>
  <si>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</si>
  <si>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</si>
  <si>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</si>
  <si>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</si>
  <si>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</si>
  <si>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</si>
  <si>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</si>
  <si>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</si>
  <si>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</si>
  <si>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</si>
  <si>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</si>
  <si>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</si>
  <si>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</si>
  <si>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</si>
  <si>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</si>
  <si>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</si>
  <si>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</si>
  <si>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</si>
  <si>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</si>
  <si>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</si>
  <si>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</si>
  <si>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</si>
  <si>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</si>
  <si>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</si>
  <si>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</si>
  <si>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</si>
  <si>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</si>
  <si>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</si>
  <si>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</si>
  <si>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</si>
  <si>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</si>
  <si>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</si>
  <si>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</si>
  <si>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</si>
  <si>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</si>
  <si>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</si>
  <si>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</si>
  <si>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</si>
  <si>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</si>
  <si>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</si>
  <si>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</si>
  <si>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</si>
  <si>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</si>
  <si>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</si>
  <si>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</si>
  <si>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</si>
  <si>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</si>
  <si>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</si>
  <si>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</si>
  <si>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</si>
  <si>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</si>
  <si>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</si>
  <si>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</si>
  <si>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</si>
  <si>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</si>
  <si>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</si>
  <si>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</si>
  <si>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</si>
  <si>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</si>
  <si>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</si>
  <si>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</si>
  <si>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</si>
  <si>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</si>
  <si>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</si>
  <si>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</si>
  <si>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</si>
  <si>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</si>
  <si>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</si>
  <si>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</si>
  <si>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</si>
  <si>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</si>
  <si>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</si>
  <si>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</si>
  <si>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</si>
  <si>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</si>
  <si>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</si>
  <si>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</si>
  <si>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</si>
  <si>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</si>
  <si>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</si>
  <si>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</si>
  <si>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</si>
  <si>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</si>
  <si>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</si>
  <si>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</si>
  <si>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</si>
  <si>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</si>
  <si>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</si>
  <si>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</si>
  <si>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</si>
  <si>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</si>
  <si>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</si>
  <si>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</si>
  <si>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</si>
  <si>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</si>
  <si>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</si>
  <si>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</si>
  <si>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</si>
  <si>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</si>
  <si>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</si>
  <si>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</si>
  <si>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</si>
  <si>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</si>
  <si>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</si>
  <si>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</si>
  <si>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</si>
  <si>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</si>
  <si>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</si>
  <si>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</si>
  <si>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</si>
  <si>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</si>
  <si>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</si>
  <si>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</si>
  <si>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</si>
  <si>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</si>
  <si>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</si>
  <si>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</si>
  <si>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</si>
  <si>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</si>
  <si>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</si>
  <si>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</si>
  <si>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</si>
  <si>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</si>
  <si>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</si>
  <si>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</si>
  <si>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</si>
  <si>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</si>
  <si>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</si>
  <si>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</si>
  <si>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</si>
  <si>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</si>
  <si>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</si>
  <si>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</si>
  <si>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</si>
  <si>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</si>
  <si>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</si>
  <si>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</si>
  <si>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</si>
  <si>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</si>
  <si>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</si>
  <si>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</si>
  <si>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</si>
  <si>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</si>
  <si>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</si>
  <si>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</si>
  <si>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</si>
  <si>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</si>
  <si>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</si>
  <si>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</si>
  <si>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</si>
  <si>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</si>
  <si>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</si>
  <si>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</si>
  <si>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</si>
  <si>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</si>
  <si>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</si>
  <si>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</si>
  <si>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</si>
  <si>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</si>
  <si>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</si>
  <si>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</si>
  <si>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</si>
  <si>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</si>
  <si>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</si>
  <si>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</si>
  <si>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</si>
  <si>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</si>
  <si>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</si>
  <si>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</si>
  <si>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</si>
  <si>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</si>
  <si>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</si>
  <si>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</si>
  <si>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</si>
  <si>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</si>
  <si>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</si>
  <si>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</si>
  <si>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</si>
  <si>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</si>
  <si>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</si>
  <si>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</si>
  <si>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</si>
  <si>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</si>
  <si>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</si>
  <si>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</si>
  <si>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</si>
  <si>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</si>
  <si>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</si>
  <si>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</si>
  <si>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</si>
  <si>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</si>
  <si>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</si>
  <si>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</si>
  <si>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</si>
  <si>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</si>
  <si>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</si>
  <si>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</si>
  <si>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</si>
  <si>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</si>
  <si>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</si>
  <si>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</si>
  <si>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</si>
  <si>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</si>
  <si>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</si>
  <si>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</si>
  <si>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</si>
  <si>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</si>
  <si>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</si>
  <si>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</si>
  <si>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</si>
  <si>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</si>
  <si>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</si>
  <si>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</si>
  <si>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</si>
  <si>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</si>
  <si>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</si>
  <si>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</si>
  <si>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</si>
  <si>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</si>
  <si>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</si>
  <si>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</si>
  <si>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</si>
  <si>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</si>
  <si>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</si>
  <si>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</si>
  <si>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</si>
  <si>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</si>
  <si>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</si>
  <si>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</si>
  <si>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</si>
  <si>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</si>
  <si>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</si>
  <si>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</si>
  <si>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</si>
  <si>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</si>
  <si>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</si>
  <si>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</si>
  <si>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</si>
  <si>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</si>
  <si>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</si>
  <si>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</si>
  <si>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</si>
  <si>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</si>
  <si>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</si>
  <si>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</si>
  <si>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</si>
  <si>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</si>
  <si>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</si>
  <si>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</si>
  <si>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</si>
  <si>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</si>
  <si>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</si>
  <si>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</si>
  <si>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</si>
  <si>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</si>
  <si>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</si>
  <si>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</si>
  <si>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</si>
  <si>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</si>
  <si>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</si>
  <si>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</si>
  <si>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</si>
  <si>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</si>
  <si>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</si>
  <si>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</si>
  <si>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</si>
  <si>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</si>
  <si>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</si>
  <si>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</si>
  <si>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</si>
  <si>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</si>
  <si>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</si>
  <si>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</si>
  <si>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</si>
  <si>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</si>
  <si>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</si>
  <si>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</si>
  <si>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</si>
  <si>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</si>
  <si>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</si>
  <si>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</si>
  <si>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</si>
  <si>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</si>
  <si>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</si>
  <si>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</si>
  <si>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</si>
  <si>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</si>
  <si>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</si>
  <si>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</si>
  <si>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</si>
  <si>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</si>
  <si>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</si>
  <si>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</si>
  <si>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</si>
  <si>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</si>
  <si>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</si>
  <si>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</si>
  <si>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</si>
  <si>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</si>
  <si>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</si>
  <si>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</si>
  <si>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</si>
  <si>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</si>
  <si>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</si>
  <si>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</si>
  <si>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</si>
  <si>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</si>
  <si>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</si>
  <si>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</si>
  <si>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</si>
  <si>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</si>
  <si>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</si>
  <si>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</si>
  <si>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</si>
  <si>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</si>
  <si>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</si>
  <si>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</si>
  <si>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</si>
  <si>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</si>
  <si>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</si>
  <si>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</si>
  <si>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</si>
  <si>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</si>
  <si>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</si>
  <si>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</si>
  <si>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</si>
  <si>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</si>
  <si>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</si>
  <si>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</si>
  <si>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</si>
  <si>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</si>
  <si>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</si>
  <si>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</si>
  <si>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</si>
  <si>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</si>
  <si>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</si>
  <si>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</si>
  <si>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</si>
  <si>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</si>
  <si>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</si>
  <si>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</si>
  <si>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</si>
  <si>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</si>
  <si>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</si>
  <si>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</si>
  <si>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</si>
  <si>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</si>
  <si>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</si>
  <si>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</si>
  <si>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</si>
  <si>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</si>
  <si>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</si>
  <si>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</si>
  <si>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</si>
  <si>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</si>
  <si>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</si>
  <si>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</si>
  <si>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</si>
  <si>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</si>
  <si>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</si>
  <si>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</si>
  <si>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</si>
  <si>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</si>
  <si>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</si>
  <si>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</si>
  <si>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</si>
  <si>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</si>
  <si>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</si>
  <si>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</si>
  <si>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</si>
  <si>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</si>
  <si>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</si>
  <si>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</si>
  <si>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</si>
  <si>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</si>
  <si>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</si>
  <si>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</si>
  <si>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</si>
  <si>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</si>
  <si>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</si>
  <si>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</si>
  <si>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</si>
  <si>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</si>
  <si>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</si>
  <si>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</si>
  <si>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</si>
  <si>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</si>
  <si>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</si>
  <si>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</si>
  <si>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</si>
  <si>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</si>
  <si>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</si>
  <si>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</si>
  <si>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</si>
  <si>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</si>
  <si>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</si>
  <si>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</si>
  <si>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</si>
  <si>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</si>
  <si>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</si>
  <si>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</si>
  <si>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</si>
  <si>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</si>
  <si>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</si>
  <si>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</si>
  <si>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</si>
  <si>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</si>
  <si>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</si>
  <si>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</si>
  <si>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</si>
  <si>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</si>
  <si>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</si>
  <si>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</si>
  <si>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</si>
  <si>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</si>
  <si>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</si>
  <si>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</si>
  <si>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</si>
  <si>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</si>
  <si>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</si>
  <si>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</si>
  <si>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</si>
  <si>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</si>
  <si>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</si>
  <si>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</si>
  <si>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</si>
  <si>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</si>
  <si>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</si>
  <si>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</si>
  <si>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</si>
  <si>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</si>
  <si>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</si>
  <si>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</si>
  <si>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</si>
  <si>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</si>
  <si>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</si>
  <si>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</si>
  <si>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</si>
  <si>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</si>
  <si>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</si>
  <si>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</si>
  <si>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</si>
  <si>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</si>
  <si>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</si>
  <si>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</si>
  <si>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</si>
  <si>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</si>
  <si>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</si>
  <si>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</si>
  <si>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</si>
  <si>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</si>
  <si>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</si>
  <si>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</si>
  <si>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</si>
  <si>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</si>
  <si>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</si>
  <si>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</si>
  <si>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</si>
  <si>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</si>
  <si>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</si>
  <si>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</si>
  <si>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</si>
  <si>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</si>
  <si>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</si>
  <si>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</si>
  <si>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</si>
  <si>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</si>
  <si>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</si>
  <si>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</si>
  <si>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</si>
  <si>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</si>
  <si>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</si>
  <si>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</si>
  <si>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</si>
  <si>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</si>
  <si>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</si>
  <si>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</si>
  <si>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</si>
  <si>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</si>
  <si>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</si>
  <si>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</si>
  <si>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</si>
  <si>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</si>
  <si>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</si>
  <si>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</si>
  <si>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</si>
  <si>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</si>
  <si>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</si>
  <si>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</si>
  <si>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</si>
  <si>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</si>
  <si>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</si>
  <si>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</si>
  <si>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</si>
  <si>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</si>
  <si>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</si>
  <si>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</si>
  <si>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</si>
  <si>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</si>
  <si>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</si>
  <si>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</si>
  <si>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</si>
  <si>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</si>
  <si>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</si>
  <si>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</si>
  <si>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</si>
  <si>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</si>
  <si>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</si>
  <si>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</si>
  <si>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</si>
  <si>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</si>
  <si>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</si>
  <si>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</si>
  <si>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</si>
  <si>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</si>
  <si>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</si>
  <si>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</si>
  <si>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</si>
  <si>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</si>
  <si>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</si>
  <si>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</si>
  <si>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</si>
  <si>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</si>
  <si>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</si>
  <si>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</si>
  <si>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</si>
  <si>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</si>
  <si>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</si>
  <si>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</si>
  <si>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</si>
  <si>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</si>
  <si>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</si>
  <si>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</si>
  <si>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</si>
  <si>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</si>
  <si>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</si>
  <si>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</si>
  <si>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</si>
  <si>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</si>
  <si>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</si>
  <si>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</si>
  <si>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</si>
  <si>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</si>
  <si>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</si>
  <si>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</si>
  <si>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</si>
  <si>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</si>
  <si>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</si>
  <si>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</si>
  <si>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</si>
  <si>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</si>
  <si>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</si>
  <si>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</si>
  <si>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</si>
  <si>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</si>
  <si>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</si>
  <si>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</si>
  <si>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</si>
  <si>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</si>
  <si>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</si>
  <si>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</si>
  <si>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</si>
  <si>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</si>
  <si>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</si>
  <si>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</si>
  <si>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</si>
  <si>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</si>
  <si>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</si>
  <si>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</si>
  <si>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</si>
  <si>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</si>
  <si>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</si>
  <si>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</si>
  <si>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</si>
  <si>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</si>
  <si>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</si>
  <si>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</si>
  <si>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</si>
  <si>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</si>
  <si>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</si>
  <si>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</si>
  <si>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</si>
  <si>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</si>
  <si>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</si>
  <si>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</si>
  <si>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</si>
  <si>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</si>
  <si>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</si>
  <si>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</si>
  <si>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</si>
  <si>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</si>
  <si>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</si>
  <si>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</si>
  <si>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</si>
  <si>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</si>
  <si>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</si>
  <si>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</si>
  <si>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</si>
  <si>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</si>
  <si>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</si>
  <si>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</si>
  <si>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</si>
  <si>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</si>
  <si>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</si>
  <si>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</si>
  <si>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</si>
  <si>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</si>
  <si>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</si>
  <si>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</si>
  <si>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</si>
  <si>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</si>
  <si>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</si>
  <si>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</si>
  <si>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</si>
  <si>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</si>
  <si>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</si>
  <si>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</si>
  <si>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</si>
  <si>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</si>
  <si>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</si>
  <si>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</si>
  <si>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</si>
  <si>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</si>
  <si>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</si>
  <si>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</si>
  <si>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</si>
  <si>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</si>
  <si>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</si>
  <si>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</si>
  <si>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</si>
  <si>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</si>
  <si>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</si>
  <si>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</si>
  <si>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</si>
  <si>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</si>
  <si>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</si>
  <si>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</si>
  <si>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</si>
  <si>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</si>
  <si>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</si>
  <si>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</si>
  <si>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</si>
  <si>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</si>
  <si>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</si>
  <si>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</si>
  <si>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</si>
  <si>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</si>
  <si>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</si>
  <si>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</si>
  <si>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</si>
  <si>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</si>
  <si>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</si>
  <si>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</si>
  <si>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</si>
  <si>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</si>
  <si>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</si>
  <si>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</si>
  <si>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</si>
  <si>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</si>
  <si>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</si>
  <si>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</si>
  <si>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</si>
  <si>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</si>
  <si>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</si>
  <si>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</si>
  <si>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</si>
  <si>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</si>
  <si>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</si>
  <si>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</si>
  <si>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</si>
  <si>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</si>
  <si>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</si>
  <si>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</si>
  <si>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</si>
  <si>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</si>
  <si>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</si>
  <si>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</si>
  <si>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</si>
  <si>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</si>
  <si>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</si>
  <si>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</si>
  <si>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</si>
  <si>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</si>
  <si>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</si>
  <si>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</si>
  <si>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</si>
  <si>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</si>
  <si>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</si>
  <si>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</si>
  <si>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</si>
  <si>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</si>
  <si>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</si>
  <si>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</si>
  <si>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</si>
  <si>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</si>
  <si>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</si>
  <si>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</si>
  <si>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</si>
  <si>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</si>
  <si>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</si>
  <si>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</si>
  <si>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</si>
  <si>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</si>
  <si>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</si>
  <si>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</si>
  <si>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</si>
  <si>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</si>
  <si>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</si>
  <si>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</si>
  <si>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</si>
  <si>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</si>
  <si>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</si>
  <si>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</si>
  <si>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</si>
  <si>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</si>
  <si>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</si>
  <si>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</si>
  <si>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</si>
  <si>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</si>
  <si>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</si>
  <si>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</si>
  <si>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</si>
  <si>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</si>
  <si>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</si>
  <si>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</si>
  <si>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</si>
  <si>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</si>
  <si>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</si>
  <si>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</si>
  <si>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</si>
  <si>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</si>
  <si>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</si>
  <si>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</si>
  <si>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</si>
  <si>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</si>
  <si>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</si>
  <si>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</si>
  <si>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</si>
  <si>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</si>
  <si>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</si>
  <si>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</si>
  <si>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</si>
  <si>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</si>
  <si>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</si>
  <si>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</si>
  <si>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</si>
  <si>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</si>
  <si>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</si>
  <si>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</si>
  <si>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</si>
  <si>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</si>
  <si>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</si>
  <si>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</si>
  <si>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</si>
  <si>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</si>
  <si>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</si>
  <si>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</si>
  <si>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</si>
  <si>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</si>
  <si>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</si>
  <si>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</si>
  <si>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</si>
  <si>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</si>
  <si>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</si>
  <si>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</si>
  <si>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</si>
  <si>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</si>
  <si>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</si>
  <si>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</si>
  <si>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</si>
  <si>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</si>
  <si>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</si>
  <si>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</si>
  <si>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</si>
  <si>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</si>
  <si>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</si>
  <si>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</si>
  <si>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</si>
  <si>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</si>
  <si>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</si>
  <si>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</si>
  <si>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</si>
  <si>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</si>
  <si>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</si>
  <si>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</si>
  <si>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</si>
  <si>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</si>
  <si>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</si>
  <si>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</si>
  <si>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</si>
  <si>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</si>
  <si>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</si>
  <si>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</si>
  <si>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</si>
  <si>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</si>
  <si>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</si>
  <si>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</si>
  <si>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</si>
  <si>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</si>
  <si>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</si>
  <si>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</si>
  <si>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</si>
  <si>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</si>
  <si>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</si>
  <si>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</si>
  <si>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</si>
  <si>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</si>
  <si>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</si>
  <si>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</si>
  <si>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</si>
  <si>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</si>
  <si>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</si>
  <si>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</si>
  <si>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</si>
  <si>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</si>
  <si>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</si>
  <si>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</si>
  <si>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</si>
  <si>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</si>
  <si>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</si>
  <si>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</si>
  <si>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</si>
  <si>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</si>
  <si>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</si>
  <si>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</si>
  <si>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</si>
  <si>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</si>
  <si>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</si>
  <si>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</si>
  <si>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</si>
  <si>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</si>
  <si>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</si>
  <si>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</si>
  <si>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</si>
  <si>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</si>
  <si>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</si>
  <si>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</si>
  <si>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</si>
  <si>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</si>
  <si>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</si>
  <si>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</si>
  <si>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</si>
  <si>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</si>
  <si>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</si>
  <si>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</si>
  <si>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</si>
  <si>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</si>
  <si>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</si>
  <si>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</si>
  <si>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</si>
  <si>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</si>
  <si>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</si>
  <si>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</si>
  <si>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</si>
  <si>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</si>
  <si>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</si>
  <si>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</si>
  <si>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</si>
  <si>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</si>
  <si>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</si>
  <si>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</si>
  <si>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</si>
  <si>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</si>
  <si>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</si>
  <si>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</si>
  <si>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</si>
  <si>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</si>
  <si>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</si>
  <si>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</si>
  <si>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</si>
  <si>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</si>
  <si>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</si>
  <si>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</si>
  <si>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</si>
  <si>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</si>
  <si>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</si>
  <si>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</si>
  <si>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</si>
  <si>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</si>
  <si>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</si>
  <si>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</si>
  <si>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</si>
  <si>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</si>
  <si>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</si>
  <si>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</si>
  <si>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</si>
  <si>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</si>
  <si>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</si>
  <si>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</si>
  <si>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</si>
  <si>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</si>
  <si>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</si>
  <si>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</si>
  <si>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</si>
  <si>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</si>
  <si>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</si>
  <si>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</si>
  <si>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</si>
  <si>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</si>
  <si>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</si>
  <si>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</si>
  <si>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</si>
  <si>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</si>
  <si>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</si>
  <si>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</si>
  <si>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</si>
  <si>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</si>
  <si>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</si>
  <si>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</si>
  <si>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</si>
  <si>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</si>
  <si>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</si>
  <si>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</si>
  <si>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</si>
  <si>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</si>
  <si>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</si>
  <si>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</si>
  <si>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</si>
  <si>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</si>
  <si>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</si>
  <si>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</si>
  <si>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</si>
  <si>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</si>
  <si>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</si>
  <si>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</si>
  <si>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</si>
  <si>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</si>
  <si>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</si>
  <si>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</si>
  <si>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</si>
  <si>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</si>
  <si>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</si>
  <si>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</si>
  <si>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</si>
  <si>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</si>
  <si>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</si>
  <si>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</si>
  <si>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</si>
  <si>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</si>
  <si>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</si>
  <si>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</si>
  <si>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</si>
  <si>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</si>
  <si>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</si>
  <si>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</si>
  <si>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</si>
  <si>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</si>
  <si>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</si>
  <si>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</si>
  <si>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</si>
  <si>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</si>
  <si>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</si>
  <si>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</si>
  <si>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</si>
  <si>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</si>
  <si>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</si>
  <si>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</si>
  <si>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</si>
  <si>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</si>
  <si>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</si>
  <si>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</si>
  <si>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</si>
  <si>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</si>
  <si>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</si>
  <si>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</si>
  <si>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</si>
  <si>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</si>
  <si>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</si>
  <si>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</si>
  <si>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</si>
  <si>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</si>
  <si>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</si>
  <si>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</si>
  <si>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</si>
  <si>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</si>
  <si>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</si>
  <si>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</si>
  <si>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</si>
  <si>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</si>
  <si>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</si>
  <si>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</si>
  <si>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</si>
  <si>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</si>
  <si>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</si>
  <si>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</si>
  <si>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</si>
  <si>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</si>
  <si>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</si>
  <si>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</si>
  <si>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</si>
  <si>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</si>
  <si>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</si>
  <si>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</si>
  <si>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</si>
  <si>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</si>
  <si>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</si>
  <si>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</si>
  <si>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</si>
  <si>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</si>
  <si>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</si>
  <si>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</si>
  <si>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</si>
  <si>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</si>
  <si>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</si>
  <si>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</si>
  <si>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</si>
  <si>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</si>
  <si>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</si>
  <si>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</si>
  <si>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</si>
  <si>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</si>
  <si>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</si>
  <si>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</si>
  <si>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</si>
  <si>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</si>
  <si>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</si>
  <si>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</si>
  <si>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</si>
  <si>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</si>
  <si>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</si>
  <si>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</si>
  <si>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</si>
  <si>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</si>
  <si>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</si>
  <si>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</si>
  <si>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</si>
  <si>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</si>
  <si>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</si>
  <si>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</si>
  <si>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</si>
  <si>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</si>
  <si>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</si>
  <si>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</si>
  <si>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</si>
  <si>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</si>
  <si>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</si>
  <si>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</si>
  <si>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</si>
  <si>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</si>
  <si>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</si>
  <si>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</si>
  <si>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</si>
  <si>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</si>
  <si>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</si>
  <si>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</si>
  <si>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</si>
  <si>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</si>
  <si>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</si>
  <si>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</si>
  <si>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</si>
  <si>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</si>
  <si>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</si>
  <si>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</si>
  <si>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</si>
  <si>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</si>
  <si>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</si>
  <si>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</si>
  <si>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</si>
  <si>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</si>
  <si>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</si>
  <si>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</si>
  <si>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</si>
  <si>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</si>
  <si>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</si>
  <si>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</si>
  <si>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</si>
  <si>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</si>
  <si>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</si>
  <si>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</si>
  <si>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</si>
  <si>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</si>
  <si>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</si>
  <si>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</si>
  <si>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</si>
  <si>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</si>
  <si>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</si>
  <si>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</si>
  <si>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</si>
  <si>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</si>
  <si>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</si>
  <si>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</si>
  <si>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</si>
  <si>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</si>
  <si>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</si>
  <si>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</si>
  <si>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</si>
  <si>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</si>
  <si>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</si>
  <si>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</si>
  <si>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</si>
  <si>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</si>
  <si>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</si>
  <si>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</si>
  <si>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</si>
  <si>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</si>
  <si>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</si>
  <si>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</si>
  <si>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</si>
  <si>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</si>
  <si>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</si>
  <si>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</si>
  <si>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</si>
  <si>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</si>
  <si>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</si>
  <si>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</si>
  <si>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</si>
  <si>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</si>
  <si>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</si>
  <si>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</si>
  <si>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</si>
  <si>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</si>
  <si>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</si>
  <si>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</si>
  <si>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</si>
  <si>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</si>
  <si>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</si>
  <si>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</si>
  <si>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</si>
  <si>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</si>
  <si>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</si>
  <si>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</si>
  <si>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</si>
  <si>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</si>
  <si>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</si>
  <si>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</si>
  <si>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</si>
  <si>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</si>
  <si>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</si>
  <si>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</si>
  <si>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</si>
  <si>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</si>
  <si>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</si>
  <si>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</si>
  <si>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</si>
  <si>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</si>
  <si>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</si>
  <si>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</si>
  <si>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</si>
  <si>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</si>
  <si>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</si>
  <si>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</si>
  <si>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</si>
  <si>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</si>
  <si>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</si>
  <si>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</si>
  <si>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</si>
  <si>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</si>
  <si>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</si>
  <si>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</si>
  <si>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</si>
  <si>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</si>
  <si>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</si>
  <si>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</si>
  <si>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</si>
  <si>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</si>
  <si>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</si>
  <si>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</si>
  <si>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</si>
  <si>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</si>
  <si>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</si>
  <si>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</si>
  <si>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</si>
  <si>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</si>
  <si>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</si>
  <si>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</si>
  <si>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</si>
  <si>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</si>
  <si>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</si>
  <si>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</si>
  <si>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</si>
  <si>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</si>
  <si>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</si>
  <si>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</si>
  <si>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</si>
  <si>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</si>
  <si>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</si>
  <si>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</si>
  <si>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</si>
  <si>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</si>
  <si>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</si>
  <si>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</si>
  <si>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</si>
  <si>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</si>
  <si>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</si>
  <si>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</si>
  <si>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</si>
  <si>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</si>
  <si>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</si>
  <si>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</si>
  <si>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</si>
  <si>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</si>
  <si>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</si>
  <si>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</si>
  <si>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</si>
  <si>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</si>
  <si>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</si>
  <si>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</si>
  <si>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</si>
  <si>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</si>
  <si>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</si>
  <si>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</si>
  <si>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</si>
  <si>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</si>
  <si>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</si>
  <si>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</si>
  <si>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</si>
  <si>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</si>
  <si>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</si>
  <si>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</si>
  <si>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</si>
  <si>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</si>
  <si>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</si>
  <si>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</si>
  <si>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</si>
  <si>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</si>
  <si>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</si>
  <si>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</si>
  <si>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</si>
  <si>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</si>
  <si>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</si>
  <si>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</si>
  <si>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</si>
  <si>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</si>
  <si>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</si>
  <si>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</si>
  <si>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</si>
  <si>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</si>
  <si>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</si>
  <si>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</si>
  <si>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</si>
  <si>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</si>
  <si>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</si>
  <si>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</si>
  <si>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</si>
  <si>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</si>
  <si>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</si>
  <si>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</si>
  <si>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</si>
  <si>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</si>
  <si>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</si>
  <si>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</si>
  <si>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</si>
  <si>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</si>
  <si>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</si>
  <si>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</si>
  <si>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</si>
  <si>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</si>
  <si>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</si>
  <si>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</si>
  <si>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</si>
  <si>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</si>
  <si>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</si>
  <si>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</si>
  <si>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</si>
  <si>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</si>
  <si>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</si>
  <si>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</si>
  <si>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</si>
  <si>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</si>
  <si>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</si>
  <si>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</si>
  <si>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</si>
  <si>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</si>
  <si>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</si>
  <si>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</si>
  <si>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</si>
  <si>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</si>
  <si>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</si>
  <si>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</si>
  <si>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</si>
  <si>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</si>
  <si>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</si>
  <si>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</si>
  <si>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</si>
  <si>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</si>
  <si>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</si>
  <si>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</si>
  <si>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</si>
  <si>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</si>
  <si>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</si>
  <si>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</si>
  <si>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</si>
  <si>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</si>
  <si>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</si>
  <si>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</si>
  <si>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</si>
  <si>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</si>
  <si>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</si>
  <si>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</si>
  <si>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</si>
  <si>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</si>
  <si>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</si>
  <si>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</si>
  <si>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</si>
  <si>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</si>
  <si>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</si>
  <si>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</si>
  <si>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</si>
  <si>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</si>
  <si>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</si>
  <si>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</si>
  <si>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</si>
  <si>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</si>
  <si>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</si>
  <si>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</si>
  <si>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</si>
  <si>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</si>
  <si>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</si>
  <si>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</si>
  <si>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</si>
  <si>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</si>
  <si>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</si>
  <si>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</si>
  <si>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</si>
  <si>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</si>
  <si>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</si>
  <si>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</si>
  <si>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</si>
  <si>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</si>
  <si>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</si>
  <si>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</si>
  <si>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</si>
  <si>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</si>
  <si>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</si>
  <si>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</si>
  <si>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</si>
  <si>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</si>
  <si>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</si>
  <si>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</si>
  <si>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</si>
  <si>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</si>
  <si>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</si>
  <si>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</si>
  <si>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</si>
  <si>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</si>
  <si>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</si>
  <si>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</si>
  <si>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</si>
  <si>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</si>
  <si>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</si>
  <si>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</si>
  <si>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</si>
  <si>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</si>
  <si>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</si>
  <si>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</si>
  <si>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</si>
  <si>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</si>
  <si>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</si>
  <si>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</si>
  <si>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</si>
  <si>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</si>
  <si>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</si>
  <si>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</si>
  <si>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</si>
  <si>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</si>
  <si>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</si>
  <si>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</si>
  <si>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</si>
  <si>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</si>
  <si>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</si>
  <si>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</si>
  <si>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</si>
  <si>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</si>
  <si>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</si>
  <si>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</si>
  <si>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</si>
  <si>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</si>
  <si>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</si>
  <si>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</si>
  <si>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</si>
  <si>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</si>
  <si>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</si>
  <si>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</si>
  <si>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</si>
  <si>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</si>
  <si>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</si>
  <si>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</si>
  <si>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</si>
  <si>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</si>
  <si>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</si>
  <si>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</si>
  <si>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</si>
  <si>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</si>
  <si>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</si>
  <si>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</si>
  <si>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</si>
  <si>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</si>
  <si>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</si>
  <si>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</si>
  <si>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</si>
  <si>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</si>
  <si>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</si>
  <si>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</si>
  <si>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</si>
  <si>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</si>
  <si>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</si>
  <si>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</si>
  <si>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</si>
  <si>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</si>
  <si>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</si>
  <si>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</si>
  <si>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</si>
  <si>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</si>
  <si>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</si>
  <si>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</si>
  <si>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</si>
  <si>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</si>
  <si>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</si>
  <si>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</si>
  <si>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</si>
  <si>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</si>
  <si>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</si>
  <si>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</si>
  <si>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</si>
  <si>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</si>
  <si>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</si>
  <si>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</si>
  <si>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</si>
  <si>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</si>
  <si>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</si>
  <si>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</si>
  <si>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</si>
  <si>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</si>
  <si>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</si>
  <si>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</si>
  <si>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</si>
  <si>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</si>
  <si>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</si>
  <si>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</si>
  <si>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</si>
  <si>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</si>
  <si>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</si>
  <si>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</si>
  <si>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</si>
  <si>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</si>
  <si>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</si>
  <si>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</si>
  <si>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</si>
  <si>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</si>
  <si>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</si>
  <si>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</si>
  <si>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</si>
  <si>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</si>
  <si>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</si>
  <si>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</si>
  <si>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</si>
  <si>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</si>
  <si>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</si>
  <si>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</si>
  <si>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</si>
  <si>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</si>
  <si>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</si>
  <si>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</si>
  <si>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</si>
  <si>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</si>
  <si>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</si>
  <si>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</si>
  <si>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</si>
  <si>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</si>
  <si>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</si>
  <si>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</si>
  <si>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</si>
  <si>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</si>
  <si>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</si>
  <si>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</si>
  <si>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</si>
  <si>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</si>
  <si>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</si>
  <si>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</si>
  <si>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</si>
  <si>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</si>
  <si>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</si>
  <si>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</si>
  <si>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</si>
  <si>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</si>
  <si>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</si>
  <si>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</si>
  <si>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</si>
  <si>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</si>
  <si>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</si>
  <si>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</si>
  <si>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</si>
  <si>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</si>
  <si>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</si>
  <si>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</si>
  <si>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</si>
  <si>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</si>
  <si>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</si>
  <si>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</si>
  <si>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</si>
  <si>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</si>
  <si>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</si>
  <si>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</si>
  <si>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</si>
  <si>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</si>
  <si>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</si>
  <si>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</si>
  <si>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</si>
  <si>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</si>
  <si>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</si>
  <si>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</si>
  <si>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</si>
  <si>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</si>
  <si>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</si>
  <si>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</si>
  <si>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</si>
  <si>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</si>
  <si>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</si>
  <si>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</si>
  <si>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</si>
  <si>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</si>
  <si>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</si>
  <si>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</si>
  <si>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</si>
  <si>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</si>
  <si>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</si>
  <si>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</si>
  <si>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</si>
  <si>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</si>
  <si>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</si>
  <si>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</si>
  <si>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</si>
  <si>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</si>
  <si>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</si>
  <si>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</si>
  <si>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</si>
  <si>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</si>
  <si>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</si>
  <si>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</si>
  <si>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</si>
  <si>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</si>
  <si>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</si>
  <si>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</si>
  <si>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</si>
  <si>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</si>
  <si>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</si>
  <si>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</si>
  <si>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</si>
  <si>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</si>
  <si>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</si>
  <si>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</si>
  <si>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</si>
  <si>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</si>
  <si>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</si>
  <si>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</si>
  <si>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</si>
  <si>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</si>
  <si>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</si>
  <si>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</si>
  <si>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</si>
  <si>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</si>
  <si>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</si>
  <si>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</si>
  <si>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</si>
  <si>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</si>
  <si>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</si>
  <si>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</si>
  <si>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</si>
  <si>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</si>
  <si>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</si>
  <si>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</si>
  <si>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</si>
  <si>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</si>
  <si>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</si>
  <si>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</si>
  <si>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</si>
  <si>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</si>
  <si>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</si>
  <si>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</si>
  <si>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</si>
  <si>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</si>
  <si>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</si>
  <si>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</si>
  <si>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</si>
  <si>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</si>
  <si>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</si>
  <si>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</si>
  <si>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</si>
  <si>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</si>
  <si>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</si>
  <si>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</si>
  <si>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</si>
  <si>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</si>
  <si>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</si>
  <si>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</si>
  <si>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</si>
  <si>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</si>
  <si>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</si>
  <si>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</si>
  <si>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</si>
  <si>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</si>
  <si>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</si>
  <si>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</si>
  <si>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</si>
  <si>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</si>
  <si>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</si>
  <si>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</si>
  <si>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</si>
  <si>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</si>
  <si>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</si>
  <si>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</si>
  <si>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</si>
  <si>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</si>
  <si>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</si>
  <si>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</si>
  <si>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</si>
  <si>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</si>
  <si>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</si>
  <si>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</si>
  <si>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</si>
  <si>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</si>
  <si>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</si>
  <si>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</si>
  <si>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</si>
  <si>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</si>
  <si>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</si>
  <si>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</si>
  <si>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</si>
  <si>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</si>
  <si>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</si>
  <si>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</si>
  <si>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</si>
  <si>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</si>
  <si>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</si>
  <si>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</si>
  <si>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</si>
  <si>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</si>
  <si>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</si>
  <si>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</si>
  <si>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</si>
  <si>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</si>
  <si>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</si>
  <si>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</si>
  <si>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</si>
  <si>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</si>
  <si>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</si>
  <si>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</si>
  <si>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</si>
  <si>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</si>
  <si>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</si>
  <si>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</si>
  <si>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</si>
  <si>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</si>
  <si>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</si>
  <si>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</si>
  <si>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</si>
  <si>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</si>
  <si>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</si>
  <si>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</si>
  <si>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</si>
  <si>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</si>
  <si>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</si>
  <si>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</si>
  <si>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</si>
  <si>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</si>
  <si>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</si>
  <si>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</si>
  <si>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</si>
  <si>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</si>
  <si>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</si>
  <si>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</si>
  <si>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</si>
  <si>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</si>
  <si>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</si>
  <si>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</si>
  <si>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</si>
  <si>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</si>
  <si>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</si>
  <si>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</si>
  <si>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</si>
  <si>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</si>
  <si>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</si>
  <si>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</si>
  <si>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</si>
  <si>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</si>
  <si>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</si>
  <si>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</si>
  <si>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</si>
  <si>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</si>
  <si>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</si>
  <si>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</si>
  <si>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</si>
  <si>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</si>
  <si>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</si>
  <si>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</si>
  <si>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</si>
  <si>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</si>
  <si>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</si>
  <si>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</si>
  <si>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</si>
  <si>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</si>
  <si>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</si>
  <si>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</si>
  <si>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</si>
  <si>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</si>
  <si>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</si>
  <si>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</si>
  <si>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</si>
  <si>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</si>
  <si>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</si>
  <si>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</si>
  <si>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</si>
  <si>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</si>
  <si>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</si>
  <si>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</si>
  <si>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</si>
  <si>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</si>
  <si>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</si>
  <si>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</si>
  <si>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</si>
  <si>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</si>
  <si>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</si>
  <si>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</si>
  <si>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</si>
  <si>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</si>
  <si>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</si>
  <si>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</si>
  <si>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</si>
  <si>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</si>
  <si>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</si>
  <si>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</si>
  <si>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</si>
  <si>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</si>
  <si>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</si>
  <si>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</si>
  <si>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</si>
  <si>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</si>
  <si>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</si>
  <si>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</si>
  <si>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</si>
  <si>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</si>
  <si>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</si>
  <si>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</si>
  <si>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</si>
  <si>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</si>
  <si>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</si>
  <si>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</si>
  <si>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</si>
  <si>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</si>
  <si>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</si>
  <si>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</si>
  <si>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</si>
  <si>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</si>
  <si>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</si>
  <si>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</si>
  <si>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</si>
  <si>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</si>
  <si>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</si>
  <si>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</si>
  <si>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</si>
  <si>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</si>
  <si>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</si>
  <si>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</si>
  <si>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</si>
  <si>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</si>
  <si>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</si>
  <si>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</si>
  <si>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</si>
  <si>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</si>
  <si>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</si>
  <si>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</si>
  <si>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</si>
  <si>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</si>
  <si>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</si>
  <si>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</si>
  <si>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</si>
  <si>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</si>
  <si>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</si>
  <si>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</si>
  <si>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</si>
  <si>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</si>
  <si>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</si>
  <si>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</si>
  <si>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</si>
  <si>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</si>
  <si>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</si>
  <si>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</si>
  <si>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</si>
  <si>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</si>
  <si>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</si>
  <si>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</si>
  <si>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</si>
  <si>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</si>
  <si>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</si>
  <si>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</si>
  <si>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</si>
  <si>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</si>
  <si>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</si>
  <si>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</si>
  <si>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</si>
  <si>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</si>
  <si>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</si>
  <si>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</si>
  <si>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</si>
  <si>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</si>
  <si>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</si>
  <si>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</si>
  <si>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</si>
  <si>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</si>
  <si>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</si>
  <si>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</si>
  <si>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</si>
  <si>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</si>
  <si>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</si>
  <si>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</si>
  <si>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</si>
  <si>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</si>
  <si>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</si>
  <si>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</si>
  <si>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</si>
  <si>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</si>
  <si>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</si>
  <si>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</si>
  <si>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</si>
  <si>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</si>
  <si>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</si>
  <si>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</si>
  <si>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</si>
  <si>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</si>
  <si>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</si>
  <si>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</si>
  <si>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</si>
  <si>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</si>
  <si>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</si>
  <si>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</si>
  <si>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</si>
  <si>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</si>
  <si>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</si>
  <si>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</si>
  <si>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</si>
  <si>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</si>
  <si>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</si>
  <si>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</si>
  <si>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</si>
  <si>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</si>
  <si>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</si>
  <si>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</si>
  <si>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</si>
  <si>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</si>
  <si>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</si>
  <si>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</si>
  <si>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</si>
  <si>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</si>
  <si>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</si>
  <si>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</si>
  <si>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</si>
  <si>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</si>
  <si>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</si>
  <si>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</si>
  <si>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</si>
  <si>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</si>
  <si>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</si>
  <si>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</si>
  <si>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</si>
  <si>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</si>
  <si>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</si>
  <si>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</si>
  <si>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</si>
  <si>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</si>
  <si>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</si>
  <si>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</si>
  <si>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</si>
  <si>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</si>
  <si>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</si>
  <si>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</si>
  <si>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</si>
  <si>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</si>
  <si>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</si>
  <si>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</si>
  <si>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</si>
  <si>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</si>
  <si>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</si>
  <si>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</si>
  <si>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</si>
  <si>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</si>
  <si>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</si>
  <si>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</si>
  <si>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</si>
  <si>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</si>
  <si>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</si>
  <si>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</si>
  <si>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</si>
  <si>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</si>
  <si>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</si>
  <si>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</si>
  <si>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</si>
  <si>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</si>
  <si>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</si>
  <si>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</si>
  <si>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</si>
  <si>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</si>
  <si>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</si>
  <si>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</si>
  <si>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</si>
  <si>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</si>
  <si>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</si>
  <si>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</si>
  <si>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</si>
  <si>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</si>
  <si>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</si>
  <si>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</si>
  <si>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</si>
  <si>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</si>
  <si>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</si>
  <si>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</si>
  <si>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</si>
  <si>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</si>
  <si>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</si>
  <si>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</si>
  <si>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</si>
  <si>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</si>
  <si>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</si>
  <si>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</si>
  <si>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</si>
  <si>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</si>
  <si>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</si>
  <si>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</si>
  <si>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</si>
  <si>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</si>
  <si>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</si>
  <si>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</si>
  <si>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</si>
  <si>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</si>
  <si>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</si>
  <si>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</si>
  <si>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</si>
  <si>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</si>
  <si>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</si>
  <si>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</si>
  <si>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</si>
  <si>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</si>
  <si>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</si>
  <si>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</si>
  <si>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</si>
  <si>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</si>
  <si>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</si>
  <si>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</si>
  <si>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</si>
  <si>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</si>
  <si>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</si>
  <si>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</si>
  <si>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</si>
  <si>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</si>
  <si>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</si>
  <si>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</si>
  <si>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</si>
  <si>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</si>
  <si>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</si>
  <si>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</si>
  <si>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</si>
  <si>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</si>
  <si>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</si>
  <si>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</si>
  <si>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</si>
  <si>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</si>
  <si>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</si>
  <si>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</si>
  <si>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</si>
  <si>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</si>
  <si>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</si>
  <si>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</si>
  <si>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</si>
  <si>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</si>
  <si>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</si>
  <si>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</si>
  <si>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</si>
  <si>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</si>
  <si>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</si>
  <si>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</si>
  <si>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</si>
  <si>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</si>
  <si>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</si>
  <si>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</si>
  <si>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</si>
  <si>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</si>
  <si>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</si>
  <si>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</si>
  <si>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</si>
  <si>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</si>
  <si>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</si>
  <si>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</si>
  <si>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</si>
  <si>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</si>
  <si>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</si>
  <si>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</si>
  <si>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</si>
  <si>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</si>
  <si>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</si>
  <si>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</si>
  <si>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</si>
  <si>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</si>
  <si>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</si>
  <si>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</si>
  <si>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</si>
  <si>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</si>
  <si>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</si>
  <si>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</si>
  <si>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</si>
  <si>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</si>
  <si>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</si>
  <si>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</si>
  <si>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</si>
  <si>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</si>
  <si>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</si>
  <si>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</si>
  <si>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</si>
  <si>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</si>
  <si>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</si>
  <si>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</si>
  <si>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</si>
  <si>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</si>
  <si>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</si>
  <si>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</si>
  <si>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</si>
  <si>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</si>
  <si>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</si>
  <si>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</si>
  <si>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</si>
  <si>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</si>
  <si>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</si>
  <si>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</si>
  <si>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</si>
  <si>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</si>
  <si>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</si>
  <si>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</si>
  <si>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</si>
  <si>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</si>
  <si>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</si>
  <si>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</si>
  <si>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</si>
  <si>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</si>
  <si>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</si>
  <si>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</si>
  <si>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</si>
  <si>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</si>
  <si>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</si>
  <si>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</si>
  <si>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</si>
  <si>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</si>
  <si>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</si>
  <si>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</si>
  <si>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</si>
  <si>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</si>
  <si>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</si>
  <si>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</si>
  <si>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</si>
  <si>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</si>
  <si>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</si>
  <si>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</si>
  <si>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</si>
  <si>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</si>
  <si>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</si>
  <si>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</si>
  <si>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</si>
  <si>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</si>
  <si>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</si>
  <si>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</si>
  <si>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</si>
  <si>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</si>
  <si>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</si>
  <si>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</si>
  <si>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</si>
  <si>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</si>
  <si>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</si>
  <si>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</si>
  <si>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</si>
  <si>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</si>
  <si>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</si>
  <si>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</si>
  <si>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</si>
  <si>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</si>
  <si>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</si>
  <si>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</si>
  <si>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</si>
  <si>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</si>
  <si>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</si>
  <si>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</si>
  <si>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</si>
  <si>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</si>
  <si>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</si>
  <si>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</si>
  <si>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</si>
  <si>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</si>
  <si>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</si>
  <si>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</si>
  <si>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</si>
  <si>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</si>
  <si>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</si>
  <si>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</si>
  <si>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</si>
  <si>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</si>
  <si>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</si>
  <si>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</si>
  <si>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</si>
  <si>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</si>
  <si>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</si>
  <si>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</si>
  <si>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</si>
  <si>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</si>
  <si>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</si>
  <si>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</si>
  <si>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</si>
  <si>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</si>
  <si>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</si>
  <si>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</si>
  <si>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</si>
  <si>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</si>
  <si>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</si>
  <si>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</si>
  <si>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</si>
  <si>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</si>
  <si>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</si>
  <si>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</si>
  <si>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</si>
  <si>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</si>
  <si>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</si>
  <si>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</si>
  <si>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</si>
  <si>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</si>
  <si>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</si>
  <si>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</si>
  <si>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</si>
  <si>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</si>
  <si>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</si>
  <si>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</si>
  <si>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</si>
  <si>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</si>
  <si>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</si>
  <si>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</si>
  <si>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</si>
  <si>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</si>
  <si>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</si>
  <si>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</si>
  <si>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</si>
  <si>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</si>
  <si>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</si>
  <si>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</si>
  <si>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</si>
  <si>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</si>
  <si>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</si>
  <si>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</si>
  <si>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</si>
  <si>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</si>
  <si>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</si>
  <si>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</si>
  <si>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</si>
  <si>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</si>
  <si>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</si>
  <si>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</si>
  <si>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</si>
  <si>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</si>
  <si>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</si>
  <si>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</si>
  <si>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</si>
  <si>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</si>
  <si>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</si>
  <si>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</si>
  <si>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</si>
  <si>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</si>
  <si>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</si>
  <si>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</si>
  <si>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</si>
  <si>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</si>
  <si>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</si>
  <si>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</si>
  <si>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</si>
  <si>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</si>
  <si>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</si>
  <si>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</si>
  <si>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</si>
  <si>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</si>
  <si>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</si>
  <si>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</si>
  <si>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</si>
  <si>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</si>
  <si>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</si>
  <si>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</si>
  <si>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</si>
  <si>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</si>
  <si>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</si>
  <si>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</si>
  <si>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</si>
  <si>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</si>
  <si>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</si>
  <si>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</si>
  <si>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</si>
  <si>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</si>
  <si>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</si>
  <si>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</si>
  <si>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</si>
  <si>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</si>
  <si>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</si>
  <si>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</si>
  <si>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</si>
  <si>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</si>
  <si>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</si>
  <si>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</si>
  <si>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</si>
  <si>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</si>
  <si>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</si>
  <si>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</si>
  <si>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</si>
  <si>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</si>
  <si>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</si>
  <si>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</si>
  <si>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</si>
  <si>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</si>
  <si>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</si>
  <si>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</si>
  <si>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</si>
  <si>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</si>
  <si>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</si>
  <si>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</si>
  <si>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</si>
  <si>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</si>
  <si>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</si>
  <si>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</si>
  <si>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</si>
  <si>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</si>
  <si>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</si>
  <si>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</si>
  <si>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</si>
  <si>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</si>
  <si>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</si>
  <si>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</si>
  <si>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</si>
  <si>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</si>
  <si>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</si>
  <si>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</si>
  <si>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</si>
  <si>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</si>
  <si>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</si>
  <si>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</si>
  <si>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</si>
  <si>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</si>
  <si>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</si>
  <si>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</si>
  <si>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</si>
  <si>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</si>
  <si>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</si>
  <si>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</si>
  <si>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</si>
  <si>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</si>
  <si>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</si>
  <si>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</si>
  <si>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</si>
  <si>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</si>
  <si>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</si>
  <si>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</si>
  <si>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</si>
  <si>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</si>
  <si>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</si>
  <si>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</si>
  <si>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</si>
  <si>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</si>
  <si>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</si>
  <si>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</si>
  <si>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</si>
  <si>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</si>
  <si>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</si>
  <si>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</si>
  <si>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</si>
  <si>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</si>
  <si>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</si>
  <si>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</si>
  <si>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</si>
  <si>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</si>
  <si>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</si>
  <si>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</si>
  <si>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</si>
  <si>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</si>
  <si>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</si>
  <si>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</si>
  <si>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</si>
  <si>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</si>
  <si>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</si>
  <si>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</si>
  <si>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</si>
  <si>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</si>
  <si>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</si>
  <si>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</si>
  <si>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</si>
  <si>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</si>
  <si>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</si>
  <si>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</si>
  <si>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</si>
  <si>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</si>
  <si>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</si>
  <si>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</si>
  <si>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</si>
  <si>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</si>
  <si>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</si>
  <si>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</si>
  <si>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</si>
  <si>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</si>
  <si>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</si>
  <si>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</si>
  <si>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</si>
  <si>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</si>
  <si>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</si>
  <si>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</si>
  <si>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</si>
  <si>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</si>
  <si>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</si>
  <si>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</si>
  <si>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</si>
  <si>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</si>
  <si>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</si>
  <si>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</si>
  <si>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</si>
  <si>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</si>
  <si>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</si>
  <si>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</si>
  <si>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</si>
  <si>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</si>
  <si>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</si>
  <si>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</si>
  <si>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</si>
  <si>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</si>
  <si>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</si>
  <si>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</si>
  <si>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</si>
  <si>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</si>
  <si>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</si>
  <si>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</si>
  <si>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</si>
  <si>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</si>
  <si>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</si>
  <si>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</si>
  <si>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</si>
  <si>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</si>
  <si>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</si>
  <si>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</si>
  <si>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</si>
  <si>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</si>
  <si>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</si>
  <si>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</si>
  <si>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</si>
  <si>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</si>
  <si>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</si>
  <si>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</si>
  <si>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</si>
  <si>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</si>
  <si>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</si>
  <si>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</si>
  <si>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</si>
  <si>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</si>
  <si>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</si>
  <si>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</si>
  <si>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</si>
  <si>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</si>
  <si>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</si>
  <si>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</si>
  <si>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</si>
  <si>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</si>
  <si>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</si>
  <si>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</si>
  <si>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</si>
  <si>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</si>
  <si>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</si>
  <si>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</si>
  <si>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</si>
  <si>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</si>
  <si>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</si>
  <si>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</si>
  <si>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</si>
  <si>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</si>
  <si>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</si>
  <si>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</si>
  <si>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</si>
  <si>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</si>
  <si>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</si>
  <si>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</si>
  <si>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</si>
  <si>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</si>
  <si>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</si>
  <si>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</si>
  <si>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</si>
  <si>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</si>
  <si>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</si>
  <si>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</si>
  <si>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</si>
  <si>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</si>
  <si>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</si>
  <si>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</si>
  <si>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</si>
  <si>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</si>
  <si>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</si>
  <si>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</si>
  <si>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</si>
  <si>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</si>
  <si>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</si>
  <si>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</si>
  <si>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</si>
  <si>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</si>
  <si>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</si>
  <si>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</si>
  <si>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</si>
  <si>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</si>
  <si>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</si>
  <si>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</si>
  <si>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</si>
  <si>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</si>
  <si>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</si>
  <si>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</si>
  <si>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</si>
  <si>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</si>
  <si>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</si>
  <si>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</si>
  <si>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</si>
  <si>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</si>
  <si>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</si>
  <si>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</si>
  <si>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</si>
  <si>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</si>
  <si>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</si>
  <si>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</si>
  <si>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</si>
  <si>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</si>
  <si>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</si>
  <si>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</si>
  <si>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</si>
  <si>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</si>
  <si>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</si>
  <si>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</si>
  <si>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</si>
  <si>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</si>
  <si>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</si>
  <si>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</si>
  <si>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</si>
  <si>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</si>
  <si>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</si>
  <si>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</si>
  <si>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</si>
  <si>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</si>
  <si>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</si>
  <si>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</si>
  <si>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</si>
  <si>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</si>
  <si>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</si>
  <si>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</si>
  <si>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</si>
  <si>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</si>
  <si>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</si>
  <si>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</si>
  <si>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</si>
  <si>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</si>
  <si>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</si>
  <si>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</si>
  <si>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</si>
  <si>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</si>
  <si>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</si>
  <si>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</si>
  <si>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</si>
  <si>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</si>
  <si>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</si>
  <si>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</si>
  <si>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</si>
  <si>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</si>
  <si>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</si>
  <si>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</si>
  <si>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</si>
  <si>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</si>
  <si>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</si>
  <si>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</si>
  <si>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</si>
  <si>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</si>
  <si>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</si>
  <si>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</si>
  <si>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</si>
  <si>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</si>
  <si>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</si>
  <si>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</si>
  <si>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</si>
  <si>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</si>
  <si>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</si>
  <si>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</si>
  <si>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</si>
  <si>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</si>
  <si>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</si>
  <si>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</si>
  <si>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</si>
  <si>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</si>
  <si>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</si>
  <si>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</si>
  <si>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</si>
  <si>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</si>
  <si>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</si>
  <si>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</si>
  <si>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</si>
  <si>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</si>
  <si>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</si>
  <si>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</si>
  <si>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</si>
  <si>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</si>
  <si>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</si>
  <si>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</si>
  <si>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</si>
  <si>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</si>
  <si>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</si>
  <si>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</si>
  <si>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</si>
  <si>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</si>
  <si>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</si>
  <si>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</si>
  <si>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</si>
  <si>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</si>
  <si>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</si>
  <si>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</si>
  <si>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</si>
  <si>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</si>
  <si>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</si>
  <si>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</si>
  <si>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</si>
  <si>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</si>
  <si>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</si>
  <si>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</si>
  <si>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</si>
  <si>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</si>
  <si>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</si>
  <si>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</si>
  <si>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</si>
  <si>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</si>
  <si>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</si>
  <si>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</si>
  <si>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</si>
  <si>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</si>
  <si>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</si>
  <si>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</si>
  <si>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</si>
  <si>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</si>
  <si>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</si>
  <si>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</si>
  <si>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</si>
  <si>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</si>
  <si>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</si>
  <si>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</si>
  <si>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</si>
  <si>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</si>
  <si>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</si>
  <si>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</si>
  <si>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</si>
  <si>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</si>
  <si>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</si>
  <si>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</si>
  <si>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</si>
  <si>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</si>
  <si>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</si>
  <si>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</si>
  <si>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</si>
  <si>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</si>
  <si>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</si>
  <si>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</si>
  <si>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</si>
  <si>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</si>
  <si>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</si>
  <si>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</si>
  <si>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</si>
  <si>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</si>
  <si>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</si>
  <si>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</si>
  <si>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</si>
  <si>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</si>
  <si>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</si>
  <si>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</si>
  <si>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</si>
  <si>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</si>
  <si>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</si>
  <si>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</si>
  <si>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</si>
  <si>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</si>
  <si>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</si>
  <si>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</si>
  <si>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</si>
  <si>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</si>
  <si>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</si>
  <si>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</si>
  <si>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</si>
  <si>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</si>
  <si>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</si>
  <si>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</si>
  <si>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</si>
  <si>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</si>
  <si>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</si>
  <si>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</si>
  <si>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</si>
  <si>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</si>
  <si>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</si>
  <si>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</si>
  <si>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</si>
  <si>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</si>
  <si>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</si>
  <si>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</si>
  <si>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</si>
  <si>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</si>
  <si>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</si>
  <si>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</si>
  <si>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</si>
  <si>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</si>
  <si>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</si>
  <si>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</si>
  <si>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</si>
  <si>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</si>
  <si>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</si>
  <si>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</si>
  <si>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</si>
  <si>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</si>
  <si>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</si>
  <si>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</si>
  <si>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</si>
  <si>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</si>
  <si>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</si>
  <si>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</si>
  <si>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</si>
  <si>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</si>
  <si>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</si>
  <si>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</si>
  <si>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</si>
  <si>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</si>
  <si>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</si>
  <si>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</si>
  <si>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</si>
  <si>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</si>
  <si>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</si>
  <si>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</si>
  <si>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</si>
  <si>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</si>
  <si>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</si>
  <si>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</si>
  <si>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</si>
  <si>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</si>
  <si>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</si>
  <si>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</si>
  <si>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</si>
  <si>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</si>
  <si>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</si>
  <si>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</si>
  <si>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</si>
  <si>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</si>
  <si>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</si>
  <si>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</si>
  <si>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</si>
  <si>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</si>
  <si>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</si>
  <si>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</si>
  <si>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</si>
  <si>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</si>
  <si>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</si>
  <si>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</si>
  <si>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</si>
  <si>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</si>
  <si>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</si>
  <si>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</si>
  <si>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</si>
  <si>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</si>
  <si>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</si>
  <si>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</si>
  <si>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</si>
  <si>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</si>
  <si>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</si>
  <si>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</si>
  <si>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</si>
  <si>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</si>
  <si>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</si>
  <si>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</si>
  <si>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</si>
  <si>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</si>
  <si>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</si>
  <si>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</si>
  <si>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</si>
  <si>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</si>
  <si>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</si>
  <si>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</si>
  <si>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</si>
  <si>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</si>
  <si>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</si>
  <si>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</si>
  <si>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</si>
  <si>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</si>
  <si>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</si>
  <si>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</si>
  <si>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</si>
  <si>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</si>
  <si>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</si>
  <si>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</si>
  <si>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</si>
  <si>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</si>
  <si>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</si>
  <si>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</si>
  <si>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</si>
  <si>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</si>
  <si>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</si>
  <si>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</si>
  <si>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</si>
  <si>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</si>
  <si>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</si>
  <si>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</si>
  <si>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</si>
  <si>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</si>
  <si>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</si>
  <si>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</si>
  <si>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</si>
  <si>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</si>
  <si>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</si>
  <si>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</si>
  <si>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</si>
  <si>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</si>
  <si>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</si>
  <si>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</si>
  <si>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</si>
  <si>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</si>
  <si>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</si>
  <si>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</si>
  <si>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</si>
  <si>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</si>
  <si>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</si>
  <si>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</si>
  <si>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</si>
  <si>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</si>
  <si>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</si>
  <si>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</si>
  <si>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</si>
  <si>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</si>
  <si>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</si>
  <si>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</si>
  <si>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</si>
  <si>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</si>
  <si>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</si>
  <si>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</si>
  <si>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</si>
  <si>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</si>
  <si>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</si>
  <si>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</si>
  <si>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</si>
  <si>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</si>
  <si>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</si>
  <si>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</si>
  <si>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</si>
  <si>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</si>
  <si>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</si>
  <si>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</si>
  <si>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</si>
  <si>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</si>
  <si>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</si>
  <si>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</si>
  <si>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</si>
  <si>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</si>
  <si>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</si>
  <si>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</si>
  <si>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</si>
  <si>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</si>
  <si>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</si>
  <si>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</si>
  <si>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</si>
  <si>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</si>
  <si>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</si>
  <si>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</si>
  <si>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</si>
  <si>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</si>
  <si>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</si>
  <si>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</si>
  <si>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</si>
  <si>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</si>
  <si>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</si>
  <si>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</si>
  <si>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</si>
  <si>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</si>
  <si>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</si>
  <si>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</si>
  <si>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</si>
  <si>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</si>
  <si>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</si>
  <si>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</si>
  <si>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</si>
  <si>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</si>
  <si>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</si>
  <si>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</si>
  <si>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</si>
  <si>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</si>
  <si>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</si>
  <si>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</si>
  <si>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</si>
  <si>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</si>
  <si>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</si>
  <si>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</si>
  <si>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</si>
  <si>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</si>
  <si>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</si>
  <si>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</si>
  <si>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</si>
  <si>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</si>
  <si>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</si>
  <si>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</si>
  <si>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</si>
  <si>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</si>
  <si>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</si>
  <si>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</si>
  <si>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</si>
  <si>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</si>
  <si>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</si>
  <si>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</si>
  <si>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</si>
  <si>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</si>
  <si>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</si>
  <si>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</si>
  <si>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</si>
  <si>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</si>
  <si>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</si>
  <si>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</si>
  <si>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</si>
  <si>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</si>
  <si>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</si>
  <si>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</si>
  <si>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</si>
  <si>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</si>
  <si>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</si>
  <si>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</si>
  <si>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</si>
  <si>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</si>
  <si>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</si>
  <si>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</si>
  <si>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</si>
  <si>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</si>
  <si>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</si>
  <si>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</si>
  <si>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</si>
  <si>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</si>
  <si>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</si>
  <si>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</si>
  <si>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</si>
  <si>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</si>
  <si>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</si>
  <si>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</si>
  <si>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</si>
  <si>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</si>
  <si>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</si>
  <si>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</si>
  <si>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</si>
  <si>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</si>
  <si>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</si>
  <si>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</si>
  <si>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</si>
  <si>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</si>
  <si>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</si>
  <si>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</si>
  <si>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</si>
  <si>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</si>
  <si>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</si>
  <si>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</si>
  <si>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</si>
  <si>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</si>
  <si>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</si>
  <si>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</si>
  <si>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</si>
  <si>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</si>
  <si>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</si>
  <si>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</si>
  <si>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</si>
  <si>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</si>
  <si>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</si>
  <si>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</si>
  <si>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</si>
  <si>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</si>
  <si>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</si>
  <si>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</si>
  <si>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</si>
  <si>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</si>
  <si>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</si>
  <si>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</si>
  <si>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</si>
  <si>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</si>
  <si>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</si>
  <si>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</si>
  <si>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</si>
  <si>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</si>
  <si>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</si>
  <si>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</si>
  <si>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</si>
  <si>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</si>
  <si>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</si>
  <si>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</si>
  <si>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</si>
  <si>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</si>
  <si>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</si>
  <si>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</si>
  <si>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</si>
  <si>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</si>
  <si>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</si>
  <si>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</si>
  <si>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</si>
  <si>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</si>
  <si>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</si>
  <si>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</si>
  <si>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</si>
  <si>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</si>
  <si>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</si>
  <si>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</si>
  <si>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</si>
  <si>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</si>
  <si>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</si>
  <si>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</si>
  <si>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</si>
  <si>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</si>
  <si>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</si>
  <si>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</si>
  <si>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</si>
  <si>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</si>
  <si>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</si>
  <si>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</si>
  <si>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</si>
  <si>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</si>
  <si>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</si>
  <si>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</si>
  <si>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</si>
  <si>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</si>
  <si>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</si>
  <si>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</si>
  <si>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</si>
  <si>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</si>
  <si>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</si>
  <si>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</si>
  <si>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</si>
  <si>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</si>
  <si>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</si>
  <si>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</si>
  <si>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</si>
  <si>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</si>
  <si>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</si>
  <si>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</si>
  <si>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</si>
  <si>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</si>
  <si>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</si>
  <si>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</si>
  <si>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</si>
  <si>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</si>
  <si>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</si>
  <si>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</si>
  <si>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</si>
  <si>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</si>
  <si>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</si>
  <si>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</si>
  <si>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</si>
  <si>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</si>
  <si>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</si>
  <si>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</si>
  <si>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</si>
  <si>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</si>
  <si>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</si>
  <si>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</si>
  <si>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</si>
  <si>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</si>
  <si>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</si>
  <si>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</si>
  <si>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</si>
  <si>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</si>
  <si>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</si>
  <si>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</si>
  <si>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</si>
  <si>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</si>
  <si>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</si>
  <si>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</si>
  <si>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</si>
  <si>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</si>
  <si>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</si>
  <si>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</si>
  <si>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</si>
  <si>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</si>
  <si>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</si>
  <si>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</si>
  <si>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</si>
  <si>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</si>
  <si>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</si>
  <si>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</si>
  <si>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</si>
  <si>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</si>
  <si>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</si>
  <si>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</si>
  <si>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</si>
  <si>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</si>
  <si>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</si>
  <si>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</si>
  <si>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</si>
  <si>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</si>
  <si>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</si>
  <si>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</si>
  <si>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</si>
  <si>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</si>
  <si>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</si>
  <si>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</si>
  <si>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</si>
  <si>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</si>
  <si>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</si>
  <si>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</si>
  <si>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</si>
  <si>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</si>
  <si>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</si>
  <si>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</si>
  <si>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</si>
  <si>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</si>
  <si>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</si>
  <si>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</si>
  <si>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</si>
  <si>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</si>
  <si>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</si>
  <si>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</si>
  <si>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</si>
  <si>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</si>
  <si>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</si>
  <si>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</si>
  <si>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</si>
  <si>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</si>
  <si>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</si>
  <si>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</si>
  <si>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</si>
  <si>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</si>
  <si>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</si>
  <si>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</si>
  <si>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</si>
  <si>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</si>
  <si>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</si>
  <si>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</si>
  <si>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</si>
  <si>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</si>
  <si>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</si>
  <si>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</si>
  <si>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</si>
  <si>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</si>
  <si>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</si>
  <si>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</si>
  <si>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</si>
  <si>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</si>
  <si>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</si>
  <si>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</si>
  <si>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</si>
  <si>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</si>
  <si>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</si>
  <si>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</si>
  <si>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</si>
  <si>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</si>
  <si>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</si>
  <si>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</si>
  <si>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</si>
  <si>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</si>
  <si>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</si>
  <si>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</si>
  <si>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</si>
  <si>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</si>
  <si>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</si>
  <si>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</si>
  <si>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</si>
  <si>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</si>
  <si>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</si>
  <si>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</si>
  <si>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</si>
  <si>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</si>
  <si>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</si>
  <si>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</si>
  <si>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</si>
  <si>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</si>
  <si>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</si>
  <si>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</si>
  <si>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</si>
  <si>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</si>
  <si>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</si>
  <si>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</si>
  <si>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</si>
  <si>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</si>
  <si>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</si>
  <si>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</si>
  <si>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</si>
  <si>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</si>
  <si>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</si>
  <si>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</si>
  <si>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</si>
  <si>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</si>
  <si>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</si>
  <si>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</si>
  <si>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</si>
  <si>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</si>
  <si>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</si>
  <si>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</si>
  <si>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</si>
  <si>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</si>
  <si>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</si>
  <si>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</si>
  <si>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</si>
  <si>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</si>
  <si>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</si>
  <si>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</si>
  <si>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</si>
  <si>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</si>
  <si>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</si>
  <si>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</si>
  <si>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</si>
  <si>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</si>
  <si>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</si>
  <si>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</si>
  <si>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</si>
  <si>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</si>
  <si>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</si>
  <si>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</si>
  <si>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</si>
  <si>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</si>
  <si>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</si>
  <si>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</si>
  <si>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</si>
  <si>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</si>
  <si>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</si>
  <si>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</si>
  <si>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</si>
  <si>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</si>
  <si>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</si>
  <si>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</si>
  <si>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</si>
  <si>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</si>
  <si>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</si>
  <si>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</si>
  <si>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</si>
  <si>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</si>
  <si>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</si>
  <si>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</si>
  <si>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</si>
  <si>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</si>
  <si>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</si>
  <si>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</si>
  <si>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</si>
  <si>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</si>
  <si>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</si>
  <si>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</si>
  <si>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</si>
  <si>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</si>
  <si>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</si>
  <si>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</si>
  <si>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</si>
  <si>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</si>
  <si>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</si>
  <si>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</si>
  <si>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</si>
  <si>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</si>
  <si>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</si>
  <si>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</si>
  <si>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</si>
  <si>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</si>
  <si>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</si>
  <si>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</si>
  <si>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</si>
  <si>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</si>
  <si>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</si>
  <si>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</si>
  <si>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</si>
  <si>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</si>
  <si>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</si>
  <si>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</si>
  <si>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</si>
  <si>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</si>
  <si>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</si>
  <si>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</si>
  <si>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</si>
  <si>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</si>
  <si>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</si>
  <si>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</si>
  <si>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</si>
  <si>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</si>
  <si>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</si>
  <si>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</si>
  <si>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</si>
  <si>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</si>
  <si>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</si>
  <si>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</si>
  <si>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</si>
  <si>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</si>
  <si>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</si>
  <si>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</si>
  <si>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</si>
  <si>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</si>
  <si>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</si>
  <si>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</si>
  <si>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</si>
  <si>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</si>
  <si>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</si>
  <si>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</si>
  <si>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</si>
  <si>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</si>
  <si>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</si>
  <si>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</si>
  <si>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</si>
  <si>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</si>
  <si>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</si>
  <si>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</si>
  <si>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</si>
  <si>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</si>
  <si>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</si>
  <si>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</si>
  <si>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</si>
  <si>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</si>
  <si>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</si>
  <si>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</si>
  <si>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</si>
  <si>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</si>
  <si>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</si>
  <si>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</si>
  <si>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</si>
  <si>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</si>
  <si>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</si>
  <si>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</si>
  <si>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</si>
  <si>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</si>
  <si>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</si>
  <si>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</si>
  <si>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</si>
  <si>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</si>
  <si>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</si>
  <si>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</si>
  <si>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</si>
  <si>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</si>
  <si>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</si>
  <si>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</si>
  <si>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</si>
  <si>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</si>
  <si>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</si>
  <si>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</si>
  <si>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</si>
  <si>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</si>
  <si>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</si>
  <si>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</si>
  <si>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</si>
  <si>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</si>
  <si>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</si>
  <si>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</si>
  <si>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</si>
  <si>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</si>
  <si>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</si>
  <si>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</si>
  <si>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</si>
  <si>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</si>
  <si>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</si>
  <si>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</si>
  <si>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</si>
  <si>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</si>
  <si>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</si>
  <si>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</si>
  <si>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</si>
  <si>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</si>
  <si>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</si>
  <si>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</si>
  <si>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</si>
  <si>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</si>
  <si>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</si>
  <si>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</si>
  <si>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</si>
  <si>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</si>
  <si>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</si>
  <si>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</si>
  <si>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</si>
  <si>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</si>
  <si>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</si>
  <si>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</si>
  <si>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</si>
  <si>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</si>
  <si>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</si>
  <si>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</si>
  <si>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</si>
  <si>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</si>
  <si>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</si>
  <si>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</si>
  <si>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</si>
  <si>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</si>
  <si>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</si>
  <si>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</si>
  <si>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</si>
  <si>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</si>
  <si>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</si>
  <si>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</si>
  <si>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</si>
  <si>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</si>
  <si>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</si>
  <si>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</si>
  <si>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</si>
  <si>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</si>
  <si>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</si>
  <si>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</si>
  <si>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</si>
  <si>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</si>
  <si>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</si>
  <si>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</si>
  <si>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</si>
  <si>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</si>
  <si>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</si>
  <si>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</si>
  <si>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</si>
  <si>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</si>
  <si>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</si>
  <si>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</si>
  <si>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</si>
  <si>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</si>
  <si>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</si>
  <si>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</si>
  <si>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</si>
  <si>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</si>
  <si>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</si>
  <si>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</si>
  <si>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</si>
  <si>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</si>
  <si>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</si>
  <si>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</si>
  <si>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</si>
  <si>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</si>
  <si>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</si>
  <si>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</si>
  <si>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</si>
  <si>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</si>
  <si>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</si>
  <si>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</si>
  <si>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</si>
  <si>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</si>
  <si>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</si>
  <si>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</si>
  <si>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</si>
  <si>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</si>
  <si>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</si>
  <si>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</si>
  <si>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</si>
  <si>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</si>
  <si>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</si>
  <si>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</si>
  <si>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</si>
  <si>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</si>
  <si>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</si>
  <si>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</si>
  <si>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</si>
  <si>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</si>
  <si>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</si>
  <si>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</si>
  <si>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</si>
  <si>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</si>
  <si>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</si>
  <si>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</si>
  <si>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</si>
  <si>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</si>
  <si>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</si>
  <si>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</si>
  <si>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</si>
  <si>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</si>
  <si>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</si>
  <si>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</si>
  <si>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</si>
  <si>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</si>
  <si>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</si>
  <si>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</si>
  <si>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</si>
  <si>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</si>
  <si>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</si>
  <si>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</si>
  <si>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</si>
  <si>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</si>
  <si>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</si>
  <si>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</si>
  <si>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</si>
  <si>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</si>
  <si>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</si>
  <si>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</si>
  <si>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</si>
  <si>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</si>
  <si>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</si>
  <si>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</si>
  <si>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</si>
  <si>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</si>
  <si>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</si>
  <si>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</si>
  <si>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</si>
  <si>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</si>
  <si>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</si>
  <si>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</si>
  <si>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</si>
  <si>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</si>
  <si>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</si>
  <si>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</si>
  <si>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</si>
  <si>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</si>
  <si>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</si>
  <si>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</si>
  <si>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</si>
  <si>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</si>
  <si>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</si>
  <si>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</si>
  <si>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</si>
  <si>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</si>
  <si>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</si>
  <si>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</si>
  <si>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</si>
  <si>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</si>
  <si>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</si>
  <si>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</si>
  <si>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</si>
  <si>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</si>
  <si>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</si>
  <si>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</si>
  <si>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</si>
  <si>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</si>
  <si>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</si>
  <si>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</si>
  <si>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</si>
  <si>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</si>
  <si>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</si>
  <si>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</si>
  <si>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</si>
  <si>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</si>
  <si>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</si>
  <si>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</si>
  <si>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</si>
  <si>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</si>
  <si>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</si>
  <si>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</si>
  <si>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</si>
  <si>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</si>
  <si>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</si>
  <si>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</si>
  <si>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</si>
  <si>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</si>
  <si>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</si>
  <si>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</si>
  <si>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</si>
  <si>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</si>
  <si>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</si>
  <si>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</si>
  <si>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</si>
  <si>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</si>
  <si>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</si>
  <si>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</si>
  <si>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</si>
  <si>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</si>
  <si>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</si>
  <si>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</si>
  <si>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</si>
  <si>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</si>
  <si>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</si>
  <si>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</si>
  <si>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</si>
  <si>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</si>
  <si>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</si>
  <si>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</si>
  <si>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</si>
  <si>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</si>
  <si>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</si>
  <si>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</si>
  <si>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</si>
  <si>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</si>
  <si>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</si>
  <si>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</si>
  <si>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</si>
  <si>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</si>
  <si>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</si>
  <si>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</si>
  <si>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</si>
  <si>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</si>
  <si>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</si>
  <si>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</si>
  <si>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</si>
  <si>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</si>
  <si>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</si>
  <si>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</si>
  <si>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</si>
  <si>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</si>
  <si>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</si>
  <si>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</si>
  <si>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</si>
  <si>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</si>
  <si>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</si>
  <si>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</si>
  <si>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</si>
  <si>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</si>
  <si>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</si>
  <si>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</si>
  <si>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</si>
  <si>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</si>
  <si>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</si>
  <si>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</si>
  <si>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</si>
  <si>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</si>
  <si>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</si>
  <si>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</si>
  <si>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</si>
  <si>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</si>
  <si>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</si>
  <si>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</si>
  <si>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</si>
  <si>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</si>
  <si>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</si>
  <si>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</si>
  <si>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</si>
  <si>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</si>
  <si>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</si>
  <si>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</si>
  <si>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</si>
  <si>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</si>
  <si>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</si>
  <si>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</si>
  <si>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</si>
  <si>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</si>
  <si>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</si>
  <si>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</si>
  <si>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</si>
  <si>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</si>
  <si>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</si>
  <si>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</si>
  <si>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</si>
  <si>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</si>
  <si>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</si>
  <si>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</si>
  <si>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</si>
  <si>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</si>
  <si>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</si>
  <si>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</si>
  <si>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</si>
  <si>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</si>
  <si>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</si>
  <si>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</si>
  <si>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</si>
  <si>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</si>
  <si>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</si>
  <si>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</si>
  <si>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</si>
  <si>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</si>
  <si>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</si>
  <si>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</si>
  <si>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</si>
  <si>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</si>
  <si>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</si>
  <si>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</si>
  <si>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</si>
  <si>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</si>
  <si>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</si>
  <si>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</si>
  <si>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</si>
  <si>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</si>
  <si>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</si>
  <si>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</si>
  <si>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</si>
  <si>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</si>
  <si>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</si>
  <si>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</si>
  <si>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</si>
  <si>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</si>
  <si>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</si>
  <si>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</si>
  <si>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</si>
  <si>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</si>
  <si>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</si>
  <si>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</si>
  <si>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</si>
  <si>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</si>
  <si>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</si>
  <si>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</si>
  <si>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</si>
  <si>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</si>
  <si>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</si>
  <si>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</si>
  <si>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</si>
  <si>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</si>
  <si>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</si>
  <si>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</si>
  <si>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</si>
  <si>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</si>
  <si>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</si>
  <si>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</si>
  <si>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</si>
  <si>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</si>
  <si>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</si>
  <si>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</si>
  <si>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</si>
  <si>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</si>
  <si>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</si>
  <si>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</si>
  <si>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</si>
  <si>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</si>
  <si>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</si>
  <si>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</si>
  <si>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</si>
  <si>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</si>
  <si>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</si>
  <si>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</si>
  <si>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</si>
  <si>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</si>
  <si>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</si>
  <si>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</si>
  <si>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</si>
  <si>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</si>
  <si>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</si>
  <si>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</si>
  <si>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</si>
  <si>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</si>
  <si>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</si>
  <si>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</si>
  <si>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</si>
  <si>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</si>
  <si>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</si>
  <si>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</si>
  <si>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</si>
  <si>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</si>
  <si>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</si>
  <si>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</si>
  <si>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</si>
  <si>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</si>
  <si>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</si>
  <si>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</si>
  <si>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</si>
  <si>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</si>
  <si>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</si>
  <si>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</si>
  <si>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</si>
  <si>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</si>
  <si>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</si>
  <si>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</si>
  <si>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</si>
  <si>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</si>
  <si>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</si>
  <si>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</si>
  <si>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</si>
  <si>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</si>
  <si>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</si>
  <si>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</si>
  <si>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</si>
  <si>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</si>
  <si>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</si>
  <si>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</si>
  <si>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</si>
  <si>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</si>
  <si>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</si>
  <si>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</si>
  <si>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</si>
  <si>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</si>
  <si>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</si>
  <si>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</si>
  <si>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</si>
  <si>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</si>
  <si>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</si>
  <si>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</si>
  <si>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</si>
  <si>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</si>
  <si>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</si>
  <si>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</si>
  <si>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</si>
  <si>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</si>
  <si>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</si>
  <si>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</si>
  <si>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</si>
  <si>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</si>
  <si>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</si>
  <si>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</si>
  <si>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</si>
  <si>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</si>
  <si>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</si>
  <si>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</si>
  <si>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</si>
  <si>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</si>
  <si>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</si>
  <si>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</si>
  <si>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</si>
  <si>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</si>
  <si>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</si>
  <si>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</si>
  <si>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</si>
  <si>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</si>
  <si>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</si>
  <si>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</si>
  <si>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</si>
  <si>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</si>
  <si>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</si>
  <si>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</si>
  <si>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</si>
  <si>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</si>
  <si>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</si>
  <si>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</si>
  <si>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</si>
  <si>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</si>
  <si>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</si>
  <si>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</si>
  <si>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</si>
  <si>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</si>
  <si>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</si>
  <si>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</si>
  <si>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</si>
  <si>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</si>
  <si>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</si>
  <si>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</si>
  <si>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</si>
  <si>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</si>
  <si>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</si>
  <si>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</si>
  <si>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</si>
  <si>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</si>
  <si>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</si>
  <si>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</si>
  <si>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</si>
  <si>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</si>
  <si>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</si>
  <si>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</si>
  <si>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</si>
  <si>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</si>
  <si>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</si>
  <si>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</si>
  <si>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</si>
  <si>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</si>
  <si>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</si>
  <si>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</si>
  <si>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</si>
  <si>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</si>
  <si>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</si>
  <si>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</si>
  <si>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</si>
  <si>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</si>
  <si>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</si>
  <si>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</si>
  <si>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</si>
  <si>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</si>
  <si>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</si>
  <si>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</si>
  <si>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</si>
  <si>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</si>
  <si>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</si>
  <si>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</si>
  <si>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</si>
  <si>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</si>
  <si>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</si>
  <si>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</si>
  <si>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</si>
  <si>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</si>
  <si>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</si>
  <si>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</si>
  <si>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</si>
  <si>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</si>
  <si>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</si>
  <si>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</si>
  <si>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</si>
  <si>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</si>
  <si>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</si>
  <si>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</si>
  <si>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</si>
  <si>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</si>
  <si>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</si>
  <si>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</si>
  <si>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</si>
  <si>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</si>
  <si>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</si>
  <si>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</si>
  <si>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</si>
  <si>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</si>
  <si>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</si>
  <si>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</si>
  <si>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</si>
  <si>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</si>
  <si>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</si>
  <si>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</si>
  <si>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</si>
  <si>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</si>
  <si>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</si>
  <si>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</si>
  <si>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</si>
  <si>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</si>
  <si>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</si>
  <si>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</si>
  <si>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</si>
  <si>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</si>
  <si>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</si>
  <si>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</si>
  <si>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</si>
  <si>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</si>
  <si>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</si>
  <si>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</si>
  <si>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</si>
  <si>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</si>
  <si>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</si>
  <si>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</si>
  <si>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</si>
  <si>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</si>
  <si>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</si>
  <si>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</si>
  <si>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</si>
  <si>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</si>
  <si>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</si>
  <si>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</si>
  <si>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</si>
  <si>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</si>
  <si>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</si>
  <si>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</si>
  <si>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</si>
  <si>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</si>
  <si>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</si>
  <si>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</si>
  <si>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</si>
  <si>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</si>
  <si>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</si>
  <si>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</si>
  <si>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</si>
  <si>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</si>
  <si>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</si>
  <si>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</si>
  <si>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</si>
  <si>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</si>
  <si>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</si>
  <si>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</si>
  <si>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</si>
  <si>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</si>
  <si>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</si>
  <si>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</si>
  <si>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</si>
  <si>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</si>
  <si>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</si>
  <si>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</si>
  <si>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</si>
  <si>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</si>
  <si>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</si>
  <si>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</si>
  <si>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</si>
  <si>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</si>
  <si>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</si>
  <si>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</si>
  <si>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</si>
  <si>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</si>
  <si>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</si>
  <si>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</si>
  <si>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</si>
  <si>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</si>
  <si>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</si>
  <si>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</si>
  <si>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</si>
  <si>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</si>
  <si>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</si>
  <si>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</si>
  <si>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</si>
  <si>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</si>
  <si>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</si>
  <si>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</si>
  <si>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</si>
  <si>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</si>
  <si>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</si>
  <si>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</si>
  <si>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</si>
  <si>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</si>
  <si>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</si>
  <si>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</si>
  <si>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</si>
  <si>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</si>
  <si>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</si>
  <si>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</si>
  <si>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</si>
  <si>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</si>
  <si>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</si>
  <si>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</si>
  <si>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</si>
  <si>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</si>
  <si>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</si>
  <si>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</si>
  <si>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</si>
  <si>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</si>
  <si>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</si>
  <si>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</si>
  <si>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</si>
  <si>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</si>
  <si>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</si>
  <si>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</si>
  <si>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</si>
  <si>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</si>
  <si>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</si>
  <si>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</si>
  <si>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</si>
  <si>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</si>
  <si>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</si>
  <si>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</si>
  <si>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</si>
  <si>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</si>
  <si>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</si>
  <si>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</si>
  <si>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</si>
  <si>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</si>
  <si>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</si>
  <si>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</si>
  <si>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</si>
  <si>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</si>
  <si>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</si>
  <si>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</si>
  <si>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</si>
  <si>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</si>
  <si>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</si>
  <si>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</si>
  <si>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</si>
  <si>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</si>
  <si>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</si>
  <si>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</si>
  <si>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</si>
  <si>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</si>
  <si>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</si>
  <si>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</si>
  <si>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</si>
  <si>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</si>
  <si>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</si>
  <si>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</si>
  <si>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</si>
  <si>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</si>
  <si>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</si>
  <si>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</si>
  <si>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</si>
  <si>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</si>
  <si>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</si>
  <si>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</si>
  <si>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</si>
  <si>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</si>
  <si>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</si>
  <si>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</si>
  <si>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</si>
  <si>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</si>
  <si>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</si>
  <si>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</si>
  <si>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</si>
  <si>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</si>
  <si>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</si>
  <si>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</si>
  <si>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</si>
  <si>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</si>
  <si>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</si>
  <si>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</si>
  <si>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</si>
  <si>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</si>
  <si>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</si>
  <si>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</si>
  <si>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</si>
  <si>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</si>
  <si>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</si>
  <si>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</si>
  <si>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</si>
  <si>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</si>
  <si>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</si>
  <si>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</si>
  <si>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</si>
  <si>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</si>
  <si>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</si>
  <si>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</si>
  <si>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</si>
  <si>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</si>
  <si>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</si>
  <si>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</si>
  <si>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</si>
  <si>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</si>
  <si>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</si>
  <si>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</si>
  <si>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</si>
  <si>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</si>
  <si>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</si>
  <si>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</si>
  <si>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</si>
  <si>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</si>
  <si>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</si>
  <si>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</si>
  <si>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</si>
  <si>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</si>
  <si>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</si>
  <si>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</si>
  <si>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</si>
  <si>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</si>
  <si>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</si>
  <si>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</si>
  <si>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</si>
  <si>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</si>
  <si>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</si>
  <si>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</si>
  <si>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</si>
  <si>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</si>
  <si>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</si>
  <si>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</si>
  <si>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</si>
  <si>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</si>
  <si>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</si>
  <si>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</si>
  <si>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</si>
  <si>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</si>
  <si>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</si>
  <si>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</si>
  <si>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</si>
  <si>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</si>
  <si>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</si>
  <si>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</si>
  <si>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</si>
  <si>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</si>
  <si>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</si>
  <si>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</si>
  <si>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</si>
  <si>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</si>
  <si>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</si>
  <si>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</si>
  <si>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</si>
  <si>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</si>
  <si>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</si>
  <si>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</si>
  <si>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</si>
  <si>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</si>
  <si>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</si>
  <si>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</si>
  <si>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</si>
  <si>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</si>
  <si>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</si>
  <si>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</si>
  <si>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</si>
  <si>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</si>
  <si>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</si>
  <si>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</si>
  <si>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</si>
  <si>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</si>
  <si>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</si>
  <si>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</si>
  <si>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</si>
  <si>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</si>
  <si>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</si>
  <si>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</si>
  <si>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</si>
  <si>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</si>
  <si>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</si>
  <si>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</si>
  <si>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</si>
  <si>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</si>
  <si>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</si>
  <si>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</si>
  <si>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</si>
  <si>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</si>
  <si>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</si>
  <si>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</si>
  <si>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</si>
  <si>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</si>
  <si>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</si>
  <si>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</si>
  <si>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</si>
  <si>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</si>
  <si>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</si>
  <si>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</si>
  <si>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</si>
  <si>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</si>
  <si>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</si>
  <si>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</si>
  <si>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</si>
  <si>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</si>
  <si>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</si>
  <si>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</si>
  <si>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</si>
  <si>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</si>
  <si>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</si>
  <si>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</si>
  <si>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</si>
  <si>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</si>
  <si>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</si>
  <si>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</si>
  <si>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</si>
  <si>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</si>
  <si>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</si>
  <si>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</si>
  <si>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</si>
  <si>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</si>
  <si>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</si>
  <si>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</si>
  <si>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</si>
  <si>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</si>
  <si>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</si>
  <si>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</si>
  <si>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</si>
  <si>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</si>
  <si>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</si>
  <si>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</si>
  <si>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</si>
  <si>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</si>
  <si>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</si>
  <si>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</si>
  <si>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</si>
  <si>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</si>
  <si>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</si>
  <si>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</si>
  <si>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</si>
  <si>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</si>
  <si>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</si>
  <si>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</si>
  <si>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</si>
  <si>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</si>
  <si>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</si>
  <si>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</si>
  <si>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</si>
  <si>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</si>
  <si>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</si>
  <si>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</si>
  <si>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</si>
  <si>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</si>
  <si>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</si>
  <si>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</si>
  <si>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</si>
  <si>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</si>
  <si>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</si>
  <si>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</si>
  <si>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</si>
  <si>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</si>
  <si>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</si>
  <si>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</si>
  <si>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</si>
  <si>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</si>
  <si>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</si>
  <si>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</si>
  <si>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</si>
  <si>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</si>
  <si>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</si>
  <si>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</si>
  <si>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</si>
  <si>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</si>
  <si>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</si>
  <si>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</si>
  <si>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</si>
  <si>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</si>
  <si>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</si>
  <si>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</si>
  <si>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</si>
  <si>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</si>
  <si>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</si>
  <si>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</si>
  <si>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</si>
  <si>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</si>
  <si>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</si>
  <si>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</si>
  <si>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</si>
  <si>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</si>
  <si>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</si>
  <si>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</si>
  <si>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</si>
  <si>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</si>
  <si>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</si>
  <si>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</si>
  <si>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</si>
  <si>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</si>
  <si>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</si>
  <si>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</si>
  <si>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</si>
  <si>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</si>
  <si>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</si>
  <si>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</si>
  <si>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</si>
  <si>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</si>
  <si>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</si>
  <si>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</si>
  <si>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</si>
  <si>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</si>
  <si>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</si>
  <si>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</si>
  <si>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</si>
  <si>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</si>
  <si>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</si>
  <si>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</si>
  <si>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</si>
  <si>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</si>
  <si>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</si>
  <si>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</si>
  <si>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</si>
  <si>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</si>
  <si>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</si>
  <si>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</si>
  <si>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</si>
  <si>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</si>
  <si>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</si>
  <si>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</si>
  <si>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</si>
  <si>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</si>
  <si>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</si>
  <si>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</si>
  <si>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</si>
  <si>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</si>
  <si>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</si>
  <si>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</si>
  <si>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</si>
  <si>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</si>
  <si>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</si>
  <si>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</si>
  <si>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</si>
  <si>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</si>
  <si>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</si>
  <si>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</si>
  <si>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</si>
  <si>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</si>
  <si>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</si>
  <si>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</si>
  <si>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</si>
  <si>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</si>
  <si>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</si>
  <si>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</si>
  <si>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</si>
  <si>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</si>
  <si>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</si>
  <si>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</si>
  <si>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</si>
  <si>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</si>
  <si>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</si>
  <si>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</si>
  <si>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</si>
  <si>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</si>
  <si>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</si>
  <si>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</si>
  <si>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</si>
  <si>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</si>
  <si>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</si>
  <si>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</si>
  <si>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</si>
  <si>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</si>
  <si>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</si>
  <si>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</si>
  <si>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</si>
  <si>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</si>
  <si>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</si>
  <si>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</si>
  <si>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</si>
  <si>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</si>
  <si>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</si>
  <si>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</si>
  <si>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</si>
  <si>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</si>
  <si>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</si>
  <si>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</si>
  <si>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</si>
  <si>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</si>
  <si>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</si>
  <si>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</si>
  <si>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</si>
  <si>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</si>
  <si>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</si>
  <si>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</si>
  <si>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</si>
  <si>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</si>
  <si>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</si>
  <si>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</si>
  <si>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</si>
  <si>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</si>
  <si>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</si>
  <si>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</si>
  <si>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</si>
  <si>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</si>
  <si>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</si>
  <si>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</si>
  <si>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</si>
  <si>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</si>
  <si>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</si>
  <si>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</si>
  <si>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</si>
  <si>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</si>
  <si>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</si>
  <si>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</si>
  <si>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</si>
  <si>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</si>
  <si>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</si>
  <si>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</si>
  <si>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</si>
  <si>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</si>
  <si>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</si>
  <si>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</si>
  <si>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</si>
  <si>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</si>
  <si>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</si>
  <si>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</si>
  <si>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</si>
  <si>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</si>
  <si>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</si>
  <si>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</si>
  <si>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</si>
  <si>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</si>
  <si>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</si>
  <si>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</si>
  <si>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</si>
  <si>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</si>
  <si>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</si>
  <si>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</si>
  <si>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</si>
  <si>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</si>
  <si>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</si>
  <si>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</si>
  <si>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</si>
  <si>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</si>
  <si>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</si>
  <si>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</si>
  <si>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</si>
  <si>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</si>
  <si>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</si>
  <si>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</si>
  <si>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</si>
  <si>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</si>
  <si>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</si>
  <si>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</si>
  <si>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</si>
  <si>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</si>
  <si>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</si>
  <si>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</si>
  <si>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</si>
  <si>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</si>
  <si>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</si>
  <si>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</si>
  <si>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</si>
  <si>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</si>
  <si>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</si>
  <si>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</si>
  <si>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</si>
  <si>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</si>
  <si>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</si>
  <si>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</si>
  <si>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</si>
  <si>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</si>
  <si>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</si>
  <si>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</si>
  <si>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</si>
  <si>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</si>
  <si>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</si>
  <si>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</si>
  <si>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</si>
  <si>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</si>
  <si>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</si>
  <si>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</si>
  <si>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</si>
  <si>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</si>
  <si>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</si>
  <si>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</si>
  <si>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</si>
  <si>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</si>
  <si>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</si>
  <si>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</si>
  <si>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</si>
  <si>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</si>
  <si>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</si>
  <si>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</si>
  <si>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</si>
  <si>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</si>
  <si>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</si>
  <si>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</si>
  <si>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</si>
  <si>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</si>
  <si>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</si>
  <si>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</si>
  <si>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</si>
  <si>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</si>
  <si>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</si>
  <si>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</si>
  <si>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</si>
  <si>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</si>
  <si>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</si>
  <si>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</si>
  <si>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</si>
  <si>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</si>
  <si>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</si>
  <si>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</si>
  <si>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</si>
  <si>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</si>
  <si>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</si>
  <si>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</si>
  <si>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</si>
  <si>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</si>
  <si>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</si>
  <si>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</si>
  <si>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</si>
  <si>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</si>
  <si>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</si>
  <si>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</si>
  <si>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</si>
  <si>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</si>
  <si>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</si>
  <si>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</si>
  <si>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</si>
  <si>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</si>
  <si>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</si>
  <si>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</si>
  <si>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</si>
  <si>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</si>
  <si>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</si>
  <si>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</si>
  <si>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</si>
  <si>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</si>
  <si>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</si>
  <si>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</si>
  <si>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</si>
  <si>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</si>
  <si>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</si>
  <si>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</si>
  <si>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</si>
  <si>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</si>
  <si>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</si>
  <si>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</si>
  <si>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</si>
  <si>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</si>
  <si>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</si>
  <si>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</si>
  <si>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</si>
  <si>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</si>
  <si>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</si>
  <si>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</si>
  <si>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</si>
  <si>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</si>
  <si>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</si>
  <si>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</si>
  <si>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</si>
  <si>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</si>
  <si>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</si>
  <si>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</si>
  <si>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</si>
  <si>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</si>
  <si>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</si>
  <si>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</si>
  <si>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</si>
  <si>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</si>
  <si>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</si>
  <si>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</si>
  <si>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</si>
  <si>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</si>
  <si>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</si>
  <si>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</si>
  <si>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</si>
  <si>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</si>
  <si>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</si>
  <si>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</si>
  <si>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</si>
  <si>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</si>
  <si>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</si>
  <si>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</si>
  <si>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</si>
  <si>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</si>
  <si>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</si>
  <si>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</si>
  <si>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</si>
  <si>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</si>
  <si>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</si>
  <si>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</si>
  <si>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</si>
  <si>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</si>
  <si>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</si>
  <si>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</si>
  <si>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</si>
  <si>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</si>
  <si>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</si>
  <si>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</si>
  <si>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</si>
  <si>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</si>
  <si>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</si>
  <si>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</si>
  <si>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</si>
  <si>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</si>
  <si>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</si>
  <si>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</si>
  <si>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</si>
  <si>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</si>
  <si>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</si>
  <si>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</si>
  <si>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</si>
  <si>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</si>
  <si>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</si>
  <si>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</si>
  <si>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</si>
  <si>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</si>
  <si>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</si>
  <si>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</si>
  <si>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</si>
  <si>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</si>
  <si>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</si>
  <si>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</si>
  <si>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</si>
  <si>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</si>
  <si>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</si>
  <si>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</si>
  <si>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</si>
  <si>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</si>
  <si>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</si>
  <si>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</si>
  <si>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</si>
  <si>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</si>
  <si>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</si>
  <si>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</si>
  <si>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</si>
  <si>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</si>
  <si>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</si>
  <si>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</si>
  <si>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</si>
  <si>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</si>
  <si>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</si>
  <si>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</si>
  <si>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</si>
  <si>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</si>
  <si>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</si>
  <si>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</si>
  <si>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</si>
  <si>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</si>
  <si>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</si>
  <si>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</si>
  <si>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</si>
  <si>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</si>
  <si>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</si>
  <si>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</si>
  <si>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</si>
  <si>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</si>
  <si>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</si>
  <si>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</si>
  <si>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</si>
  <si>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</si>
  <si>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</si>
  <si>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</si>
  <si>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</si>
  <si>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</si>
  <si>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</si>
  <si>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</si>
  <si>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</si>
  <si>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</si>
  <si>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</si>
  <si>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</si>
  <si>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</si>
  <si>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</si>
  <si>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</si>
  <si>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</si>
  <si>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</si>
  <si>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</si>
  <si>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</si>
  <si>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</si>
  <si>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</si>
  <si>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</si>
  <si>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</si>
  <si>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</si>
  <si>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</si>
  <si>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</si>
  <si>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</si>
  <si>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</si>
  <si>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</si>
  <si>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</si>
  <si>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</si>
  <si>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</si>
  <si>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</si>
  <si>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</si>
  <si>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</si>
  <si>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</si>
  <si>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</si>
  <si>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</si>
  <si>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</si>
  <si>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</si>
  <si>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</si>
  <si>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</si>
  <si>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</si>
  <si>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</si>
  <si>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</si>
  <si>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</si>
  <si>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</si>
  <si>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</si>
  <si>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</si>
  <si>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</si>
  <si>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</si>
  <si>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</si>
  <si>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</si>
  <si>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</si>
  <si>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</si>
  <si>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</si>
  <si>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</si>
  <si>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</si>
  <si>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</si>
  <si>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</si>
  <si>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</si>
  <si>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</si>
  <si>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</si>
  <si>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</si>
  <si>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</si>
  <si>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</si>
  <si>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</si>
  <si>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</si>
  <si>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</si>
  <si>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</si>
  <si>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</si>
  <si>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</si>
  <si>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</si>
  <si>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</si>
  <si>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</si>
  <si>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</si>
  <si>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</si>
  <si>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</si>
  <si>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</si>
  <si>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</si>
  <si>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</si>
  <si>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</si>
  <si>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</si>
  <si>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</si>
  <si>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</si>
  <si>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</si>
  <si>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</si>
  <si>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</si>
  <si>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</si>
  <si>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</si>
  <si>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</si>
  <si>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</si>
  <si>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</si>
  <si>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</si>
  <si>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</si>
  <si>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</si>
  <si>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</si>
  <si>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</si>
  <si>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</si>
  <si>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</si>
  <si>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</si>
  <si>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</si>
  <si>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</si>
  <si>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</si>
  <si>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</si>
  <si>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</si>
  <si>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</si>
  <si>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</si>
  <si>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</si>
  <si>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</si>
  <si>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</si>
  <si>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</si>
  <si>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</si>
  <si>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</si>
  <si>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</si>
  <si>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</si>
  <si>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</si>
  <si>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</si>
  <si>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</si>
  <si>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</si>
  <si>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</si>
  <si>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</si>
  <si>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</si>
  <si>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</si>
  <si>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</si>
  <si>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</si>
  <si>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</si>
  <si>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</si>
  <si>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</si>
  <si>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</si>
  <si>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</si>
  <si>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</si>
  <si>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</si>
  <si>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</si>
  <si>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</si>
  <si>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</si>
  <si>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</si>
  <si>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</si>
  <si>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</si>
  <si>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</si>
  <si>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</si>
  <si>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</si>
  <si>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</si>
  <si>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</si>
  <si>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</si>
  <si>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</si>
  <si>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</si>
  <si>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</si>
  <si>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</si>
  <si>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</si>
  <si>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</si>
  <si>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</si>
  <si>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</si>
  <si>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</si>
  <si>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</si>
  <si>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</si>
  <si>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</si>
  <si>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</si>
  <si>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</si>
  <si>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</si>
  <si>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</si>
  <si>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</si>
  <si>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</si>
  <si>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</si>
  <si>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</si>
  <si>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</si>
  <si>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</si>
  <si>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</si>
  <si>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</si>
  <si>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</si>
  <si>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</si>
  <si>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</si>
  <si>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</si>
  <si>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</si>
  <si>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</si>
  <si>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</si>
  <si>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</si>
  <si>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</si>
  <si>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</si>
  <si>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</si>
  <si>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</si>
  <si>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</si>
  <si>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</si>
  <si>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</si>
  <si>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</si>
  <si>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</si>
  <si>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</si>
  <si>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</si>
  <si>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</si>
  <si>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</si>
  <si>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</si>
  <si>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</si>
  <si>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</si>
  <si>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</si>
  <si>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</si>
  <si>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</si>
  <si>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</si>
  <si>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</si>
  <si>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</si>
  <si>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</si>
  <si>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</si>
  <si>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</si>
  <si>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</si>
  <si>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</si>
  <si>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</si>
  <si>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</si>
  <si>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</si>
  <si>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</si>
  <si>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</si>
  <si>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</si>
  <si>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</si>
  <si>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</si>
  <si>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</si>
  <si>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</si>
  <si>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</si>
  <si>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</si>
  <si>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</si>
  <si>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</si>
  <si>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</si>
  <si>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</si>
  <si>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</si>
  <si>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</si>
  <si>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</si>
  <si>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</si>
  <si>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</si>
  <si>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</si>
  <si>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</si>
  <si>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</si>
  <si>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</si>
  <si>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</si>
  <si>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</si>
  <si>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</si>
  <si>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</si>
  <si>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</si>
  <si>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</si>
  <si>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</si>
  <si>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</si>
  <si>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</si>
  <si>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</si>
  <si>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</si>
  <si>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</si>
  <si>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</si>
  <si>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</si>
  <si>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</si>
  <si>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</si>
  <si>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</si>
  <si>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</si>
  <si>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</si>
  <si>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</si>
  <si>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</si>
  <si>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</si>
  <si>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</si>
  <si>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</si>
  <si>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</si>
  <si>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</si>
  <si>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</si>
  <si>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</si>
  <si>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</si>
  <si>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</si>
  <si>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</si>
  <si>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</si>
  <si>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</si>
  <si>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</si>
  <si>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</si>
  <si>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</si>
  <si>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</si>
  <si>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</si>
  <si>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</si>
  <si>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</si>
  <si>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</si>
  <si>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</si>
  <si>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</si>
  <si>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</si>
  <si>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</si>
  <si>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</si>
  <si>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</si>
  <si>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</si>
  <si>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</si>
  <si>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</si>
  <si>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</si>
  <si>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</si>
  <si>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</si>
  <si>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</si>
  <si>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</si>
  <si>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</si>
  <si>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</si>
  <si>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</si>
  <si>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</si>
  <si>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</si>
  <si>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</si>
  <si>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</si>
  <si>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</si>
  <si>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</si>
  <si>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</si>
  <si>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</si>
  <si>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</si>
  <si>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</si>
  <si>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</si>
  <si>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</si>
  <si>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</si>
  <si>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</si>
  <si>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</si>
  <si>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</si>
  <si>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</si>
  <si>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</si>
  <si>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</si>
  <si>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</si>
  <si>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</si>
  <si>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</si>
  <si>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</si>
  <si>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</si>
  <si>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</si>
  <si>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</si>
  <si>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</si>
  <si>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</si>
  <si>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</si>
  <si>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</si>
  <si>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</si>
  <si>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</si>
  <si>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</si>
  <si>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</si>
  <si>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</si>
  <si>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</si>
  <si>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</si>
  <si>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</si>
  <si>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</si>
  <si>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</si>
  <si>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</si>
  <si>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</si>
  <si>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</si>
  <si>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</si>
  <si>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</si>
  <si>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</si>
  <si>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</si>
  <si>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</si>
  <si>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</si>
  <si>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</si>
  <si>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</si>
  <si>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</si>
  <si>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</si>
  <si>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</si>
  <si>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</si>
  <si>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</si>
  <si>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</si>
  <si>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</si>
  <si>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</si>
  <si>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</si>
  <si>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</si>
  <si>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</si>
  <si>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</si>
  <si>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</si>
  <si>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</si>
  <si>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</si>
  <si>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</si>
  <si>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</si>
  <si>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</si>
  <si>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</si>
  <si>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</si>
  <si>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</si>
  <si>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</si>
  <si>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</si>
  <si>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</si>
  <si>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</si>
  <si>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</si>
  <si>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</si>
  <si>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</si>
  <si>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</si>
  <si>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</si>
  <si>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</si>
  <si>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</si>
  <si>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</si>
  <si>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</si>
  <si>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</si>
  <si>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</si>
  <si>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</si>
  <si>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</si>
  <si>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</si>
  <si>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</si>
  <si>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</si>
  <si>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</si>
  <si>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</si>
  <si>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</si>
  <si>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</si>
  <si>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</si>
  <si>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</si>
  <si>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</si>
  <si>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</si>
  <si>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</si>
  <si>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</si>
  <si>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</si>
  <si>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</si>
  <si>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</si>
  <si>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</si>
  <si>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</si>
  <si>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</si>
  <si>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</si>
  <si>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</si>
  <si>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</si>
  <si>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</si>
  <si>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</si>
  <si>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</si>
  <si>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</si>
  <si>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</si>
  <si>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</si>
  <si>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</si>
  <si>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</si>
  <si>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</si>
  <si>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</si>
  <si>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</si>
  <si>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</si>
  <si>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</si>
  <si>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</si>
  <si>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</si>
  <si>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</si>
  <si>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</si>
  <si>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</si>
  <si>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</si>
  <si>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</si>
  <si>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</si>
  <si>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</si>
  <si>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</si>
  <si>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</si>
  <si>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</si>
  <si>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</si>
  <si>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</si>
  <si>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</si>
  <si>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</si>
  <si>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</si>
  <si>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</si>
  <si>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</si>
  <si>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</si>
  <si>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</si>
  <si>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</si>
  <si>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</si>
  <si>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</si>
  <si>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</si>
  <si>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</si>
  <si>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</si>
  <si>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</si>
  <si>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</si>
  <si>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</si>
  <si>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</si>
  <si>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</si>
  <si>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</si>
  <si>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</si>
  <si>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</si>
  <si>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</si>
  <si>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</si>
  <si>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</si>
  <si>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</si>
  <si>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</si>
  <si>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</si>
  <si>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</si>
  <si>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</si>
  <si>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</si>
  <si>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</si>
  <si>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</si>
  <si>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</si>
  <si>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</si>
  <si>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</si>
  <si>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</si>
  <si>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</si>
  <si>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</si>
  <si>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</si>
  <si>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</si>
  <si>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</si>
  <si>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</si>
  <si>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</si>
  <si>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</si>
  <si>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</si>
  <si>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</si>
  <si>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</si>
  <si>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</si>
  <si>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</si>
  <si>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</si>
  <si>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</si>
  <si>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</si>
  <si>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</si>
  <si>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</si>
  <si>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</si>
  <si>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</si>
  <si>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</si>
  <si>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</si>
  <si>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</si>
  <si>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</si>
  <si>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</si>
  <si>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</si>
  <si>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</si>
  <si>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</si>
  <si>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</si>
  <si>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</si>
  <si>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</si>
  <si>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</si>
  <si>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</si>
  <si>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</si>
  <si>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</si>
  <si>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</si>
  <si>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</si>
  <si>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</si>
  <si>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</si>
  <si>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</si>
  <si>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</si>
  <si>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</si>
  <si>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</si>
  <si>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</si>
  <si>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</si>
  <si>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</si>
  <si>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</si>
  <si>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</si>
  <si>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</si>
  <si>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</si>
  <si>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</si>
  <si>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</si>
  <si>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</si>
  <si>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</si>
  <si>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</si>
  <si>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</si>
  <si>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</si>
  <si>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</si>
  <si>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</si>
  <si>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</si>
  <si>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</si>
  <si>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</si>
  <si>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</si>
  <si>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</si>
  <si>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</si>
  <si>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</si>
  <si>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</si>
  <si>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</si>
  <si>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</si>
  <si>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</si>
  <si>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</si>
  <si>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</si>
  <si>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</si>
  <si>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</si>
  <si>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</si>
  <si>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</si>
  <si>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</si>
  <si>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</si>
  <si>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</si>
  <si>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</si>
  <si>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</si>
  <si>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</si>
  <si>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</si>
  <si>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</si>
  <si>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</si>
  <si>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</si>
  <si>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</si>
  <si>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</si>
  <si>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</si>
  <si>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</si>
  <si>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</si>
  <si>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</si>
  <si>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</si>
  <si>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</si>
  <si>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</si>
  <si>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</si>
  <si>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</si>
  <si>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</si>
  <si>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</si>
  <si>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</si>
  <si>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</si>
  <si>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</si>
  <si>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</si>
  <si>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</si>
  <si>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</si>
  <si>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</si>
  <si>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</si>
  <si>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</si>
  <si>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</si>
  <si>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</si>
  <si>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</si>
  <si>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</si>
  <si>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</si>
  <si>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</si>
  <si>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</si>
  <si>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</si>
  <si>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</si>
  <si>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</si>
  <si>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</si>
  <si>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</si>
  <si>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</si>
  <si>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</si>
  <si>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</si>
  <si>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</si>
  <si>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</si>
  <si>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</si>
  <si>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</si>
  <si>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</si>
  <si>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</si>
  <si>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</si>
  <si>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</si>
  <si>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</si>
  <si>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</si>
  <si>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</si>
  <si>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</si>
  <si>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</si>
  <si>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</si>
  <si>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</si>
  <si>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</si>
  <si>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</si>
  <si>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</si>
  <si>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</si>
  <si>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</si>
  <si>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</si>
  <si>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</si>
  <si>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</si>
  <si>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</si>
  <si>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</si>
  <si>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</si>
  <si>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</si>
  <si>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</si>
  <si>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</si>
  <si>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</si>
  <si>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</si>
  <si>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</si>
  <si>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</si>
  <si>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</si>
  <si>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</si>
  <si>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</si>
  <si>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</si>
  <si>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</si>
  <si>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</si>
  <si>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</si>
  <si>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</si>
  <si>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</si>
  <si>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</si>
  <si>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</si>
  <si>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</si>
  <si>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</si>
  <si>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</si>
  <si>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</si>
  <si>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</si>
  <si>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</si>
  <si>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</si>
  <si>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</si>
  <si>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</si>
  <si>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</si>
  <si>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</si>
  <si>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</si>
  <si>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</si>
  <si>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</si>
  <si>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</si>
  <si>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</si>
  <si>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</si>
  <si>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</si>
  <si>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</si>
  <si>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</si>
  <si>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</si>
  <si>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</si>
  <si>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</si>
  <si>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</si>
  <si>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</si>
  <si>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</si>
  <si>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</si>
  <si>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</si>
  <si>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</si>
  <si>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</si>
  <si>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</si>
  <si>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</si>
  <si>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</si>
  <si>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</si>
  <si>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</si>
  <si>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</si>
  <si>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</si>
  <si>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</si>
  <si>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</si>
  <si>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</si>
  <si>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</si>
  <si>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</si>
  <si>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</si>
  <si>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</si>
  <si>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</si>
  <si>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</si>
  <si>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</si>
  <si>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</si>
  <si>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</si>
  <si>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</si>
  <si>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</si>
  <si>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</si>
  <si>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</si>
  <si>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</si>
  <si>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</si>
  <si>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</si>
  <si>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</si>
  <si>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</si>
  <si>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</si>
  <si>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</si>
  <si>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</si>
  <si>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</si>
  <si>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</si>
  <si>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</si>
  <si>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</si>
  <si>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</si>
  <si>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</si>
  <si>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</si>
  <si>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</si>
  <si>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</si>
  <si>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</si>
  <si>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</si>
  <si>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</si>
  <si>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</si>
  <si>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</si>
  <si>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</si>
  <si>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</si>
  <si>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</si>
  <si>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</si>
  <si>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</si>
  <si>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</si>
  <si>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</si>
  <si>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</si>
  <si>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</si>
  <si>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</si>
  <si>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</si>
  <si>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</si>
  <si>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</si>
  <si>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</si>
  <si>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</si>
  <si>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</si>
  <si>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</si>
  <si>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</si>
  <si>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</si>
  <si>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</si>
  <si>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</si>
  <si>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</si>
  <si>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</si>
  <si>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</si>
  <si>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</si>
  <si>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</si>
  <si>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</si>
  <si>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</si>
  <si>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</si>
  <si>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</si>
  <si>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</si>
  <si>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</si>
  <si>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</si>
  <si>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</si>
  <si>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</si>
  <si>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</si>
  <si>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</si>
  <si>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</si>
  <si>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</si>
  <si>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</si>
  <si>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</si>
  <si>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</si>
  <si>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</si>
  <si>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</si>
  <si>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</si>
  <si>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</si>
  <si>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</si>
  <si>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</si>
  <si>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</si>
  <si>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</si>
  <si>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</si>
  <si>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</si>
  <si>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</si>
  <si>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</si>
  <si>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</si>
  <si>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</si>
  <si>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</si>
  <si>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</si>
  <si>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</si>
  <si>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</si>
  <si>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</si>
  <si>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</si>
  <si>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</si>
  <si>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</si>
  <si>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</si>
  <si>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</si>
  <si>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</si>
  <si>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</si>
  <si>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</si>
  <si>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</si>
  <si>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</si>
  <si>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</si>
  <si>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</si>
  <si>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</si>
  <si>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</si>
  <si>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</si>
  <si>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</si>
  <si>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</si>
  <si>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</si>
  <si>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</si>
  <si>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</si>
  <si>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</si>
  <si>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</si>
  <si>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</si>
  <si>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</si>
  <si>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</si>
  <si>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</si>
  <si>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</si>
  <si>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</si>
  <si>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</si>
  <si>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</si>
  <si>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</si>
  <si>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</si>
  <si>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</si>
  <si>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</si>
  <si>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</si>
  <si>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</si>
  <si>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</si>
  <si>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</si>
  <si>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</si>
  <si>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</si>
  <si>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</si>
  <si>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</si>
  <si>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</si>
  <si>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</si>
  <si>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</si>
  <si>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</si>
  <si>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</si>
  <si>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</si>
  <si>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</si>
  <si>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</si>
  <si>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</si>
  <si>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</si>
  <si>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</si>
  <si>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</si>
  <si>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</si>
  <si>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</si>
  <si>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</si>
  <si>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</si>
  <si>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</si>
  <si>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</si>
  <si>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</si>
  <si>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</si>
  <si>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</si>
  <si>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</si>
  <si>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</si>
  <si>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</si>
  <si>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</si>
  <si>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</si>
  <si>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</si>
  <si>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</si>
  <si>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</si>
  <si>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</si>
  <si>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</si>
  <si>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</si>
  <si>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</si>
  <si>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</si>
  <si>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</si>
  <si>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</si>
  <si>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</si>
  <si>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</si>
  <si>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</si>
  <si>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</si>
  <si>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</si>
  <si>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</si>
  <si>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</si>
  <si>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</si>
  <si>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</si>
  <si>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</si>
  <si>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</si>
  <si>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</si>
  <si>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</si>
  <si>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</si>
  <si>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</si>
  <si>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</si>
  <si>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</si>
  <si>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</si>
  <si>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</si>
  <si>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</si>
  <si>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</si>
  <si>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</si>
  <si>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</si>
  <si>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</si>
  <si>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</si>
  <si>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</si>
  <si>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</si>
  <si>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</si>
  <si>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</si>
  <si>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</si>
  <si>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</si>
  <si>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</si>
  <si>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</si>
  <si>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</si>
  <si>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</si>
  <si>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</si>
  <si>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</si>
  <si>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</si>
  <si>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</si>
  <si>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</si>
  <si>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</si>
  <si>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</si>
  <si>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</si>
  <si>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</si>
  <si>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</si>
  <si>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</si>
  <si>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</si>
  <si>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</si>
  <si>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</si>
  <si>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</si>
  <si>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</si>
  <si>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</si>
  <si>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</si>
  <si>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</si>
  <si>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</si>
  <si>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</si>
  <si>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</si>
  <si>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</si>
  <si>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</si>
  <si>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</si>
  <si>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</si>
  <si>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</si>
  <si>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</si>
  <si>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</si>
  <si>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</si>
  <si>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</si>
  <si>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</si>
  <si>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</si>
  <si>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</si>
  <si>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</si>
  <si>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</si>
  <si>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</si>
  <si>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</si>
  <si>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</si>
  <si>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</si>
  <si>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</si>
  <si>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</si>
  <si>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</si>
  <si>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</si>
  <si>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</si>
  <si>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</si>
  <si>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</si>
  <si>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</si>
  <si>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</si>
  <si>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</si>
  <si>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</si>
  <si>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</si>
  <si>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</si>
  <si>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</si>
  <si>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</si>
  <si>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</si>
  <si>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</si>
  <si>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</si>
  <si>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</si>
  <si>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</si>
  <si>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</si>
  <si>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</si>
  <si>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</si>
  <si>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</si>
  <si>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</si>
  <si>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</si>
  <si>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</si>
  <si>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</si>
  <si>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</si>
  <si>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</si>
  <si>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</si>
  <si>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</si>
  <si>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</si>
  <si>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</si>
  <si>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</si>
  <si>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</si>
  <si>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</si>
  <si>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</si>
  <si>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</si>
  <si>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</si>
  <si>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</si>
  <si>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</si>
  <si>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</si>
  <si>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</si>
  <si>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</si>
  <si>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</si>
  <si>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</si>
  <si>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</si>
  <si>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</si>
  <si>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</si>
  <si>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</si>
  <si>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</si>
  <si>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</si>
  <si>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</si>
  <si>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</si>
  <si>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</si>
  <si>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</si>
  <si>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</si>
  <si>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</si>
  <si>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</si>
  <si>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</si>
  <si>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</si>
  <si>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</si>
  <si>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</si>
  <si>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</si>
  <si>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</si>
  <si>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</si>
  <si>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</si>
  <si>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</si>
  <si>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</si>
  <si>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</si>
  <si>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</si>
  <si>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</si>
  <si>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</si>
  <si>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</si>
  <si>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</si>
  <si>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</si>
  <si>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</si>
  <si>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</si>
  <si>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</si>
  <si>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</si>
  <si>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</si>
  <si>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</si>
  <si>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</si>
  <si>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</si>
  <si>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</si>
  <si>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</si>
  <si>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</si>
  <si>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</si>
  <si>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</si>
  <si>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</si>
  <si>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</si>
  <si>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</si>
  <si>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</si>
  <si>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</si>
  <si>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</si>
  <si>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</si>
  <si>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</si>
  <si>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</si>
  <si>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</si>
  <si>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</si>
  <si>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</si>
  <si>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</si>
  <si>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</si>
  <si>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</si>
  <si>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</si>
  <si>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</si>
  <si>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</si>
  <si>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</si>
  <si>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</si>
  <si>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</si>
  <si>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</si>
  <si>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</si>
  <si>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</si>
  <si>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</si>
  <si>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</si>
  <si>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</si>
  <si>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</si>
  <si>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</si>
  <si>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</si>
  <si>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</si>
  <si>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</si>
  <si>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</si>
  <si>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</si>
  <si>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</si>
  <si>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</si>
  <si>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</si>
  <si>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</si>
  <si>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</si>
  <si>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</si>
  <si>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</si>
  <si>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</si>
  <si>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</si>
  <si>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</si>
  <si>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</si>
  <si>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</si>
  <si>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</si>
  <si>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</si>
  <si>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</si>
  <si>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</si>
  <si>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</si>
  <si>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</si>
  <si>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</si>
  <si>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</si>
  <si>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</si>
  <si>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</si>
  <si>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</si>
  <si>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</si>
  <si>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</si>
  <si>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</si>
  <si>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</si>
  <si>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</si>
  <si>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</si>
  <si>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</si>
  <si>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</si>
  <si>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</si>
  <si>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</si>
  <si>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</si>
  <si>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</si>
  <si>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</si>
  <si>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</si>
  <si>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</si>
  <si>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</si>
  <si>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</si>
  <si>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</si>
  <si>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</si>
  <si>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</si>
  <si>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</si>
  <si>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</si>
  <si>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</si>
  <si>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</si>
  <si>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</si>
  <si>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</si>
  <si>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</si>
  <si>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</si>
  <si>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</si>
  <si>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</si>
  <si>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</si>
  <si>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</si>
  <si>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</si>
  <si>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</si>
  <si>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</si>
  <si>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</si>
  <si>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</si>
  <si>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</si>
  <si>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</si>
  <si>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</si>
  <si>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</si>
  <si>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</si>
  <si>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</si>
  <si>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</si>
  <si>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</si>
  <si>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</si>
  <si>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</si>
  <si>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</si>
  <si>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</si>
  <si>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</si>
  <si>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</si>
  <si>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</si>
  <si>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</si>
  <si>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</si>
  <si>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</si>
  <si>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</si>
  <si>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</si>
  <si>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</si>
  <si>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</si>
  <si>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</si>
  <si>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</si>
  <si>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</si>
  <si>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</si>
  <si>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</si>
  <si>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</si>
  <si>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</si>
  <si>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</si>
  <si>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</si>
  <si>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</si>
  <si>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</si>
  <si>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</si>
  <si>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</si>
  <si>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</si>
  <si>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</si>
  <si>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</si>
  <si>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</si>
  <si>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</si>
  <si>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</si>
  <si>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</si>
  <si>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</si>
  <si>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</si>
  <si>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</si>
  <si>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</si>
  <si>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</si>
  <si>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</si>
  <si>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</si>
  <si>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</si>
  <si>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</si>
  <si>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</si>
  <si>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</si>
  <si>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</si>
  <si>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</si>
  <si>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</si>
  <si>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</si>
  <si>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</si>
  <si>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</si>
  <si>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</si>
  <si>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</si>
  <si>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</si>
  <si>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</si>
  <si>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</si>
  <si>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</si>
  <si>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</si>
  <si>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</si>
  <si>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</si>
  <si>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</si>
  <si>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</si>
  <si>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</si>
  <si>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</si>
  <si>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</si>
  <si>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</si>
  <si>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</si>
  <si>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</si>
  <si>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</si>
  <si>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</si>
  <si>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</si>
  <si>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</si>
  <si>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</si>
  <si>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</si>
  <si>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</si>
  <si>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</si>
  <si>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</si>
  <si>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</si>
  <si>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</si>
  <si>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</si>
  <si>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</si>
  <si>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</si>
  <si>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</si>
  <si>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</si>
  <si>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</si>
  <si>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</si>
  <si>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</si>
  <si>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</si>
  <si>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</si>
  <si>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</si>
  <si>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</si>
  <si>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</si>
  <si>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</si>
  <si>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</si>
  <si>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</si>
  <si>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</si>
  <si>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</si>
  <si>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</si>
  <si>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</si>
  <si>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</si>
  <si>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</si>
  <si>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</si>
  <si>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</si>
  <si>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</si>
  <si>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</si>
  <si>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</si>
  <si>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</si>
  <si>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</si>
  <si>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</si>
  <si>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</si>
  <si>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</si>
  <si>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</si>
  <si>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</si>
  <si>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</si>
  <si>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</si>
  <si>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</si>
  <si>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</si>
  <si>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</si>
  <si>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</si>
  <si>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</si>
  <si>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</si>
  <si>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</si>
  <si>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</si>
  <si>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</si>
  <si>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</si>
  <si>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</si>
  <si>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</si>
  <si>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</si>
  <si>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</si>
  <si>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</si>
  <si>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</si>
  <si>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</si>
  <si>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</si>
  <si>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</si>
  <si>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</si>
  <si>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</si>
  <si>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</si>
  <si>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</si>
  <si>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</si>
  <si>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</si>
  <si>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</si>
  <si>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</si>
  <si>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</si>
  <si>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</si>
  <si>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</si>
  <si>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</si>
  <si>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</si>
  <si>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</si>
  <si>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</si>
  <si>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</si>
  <si>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</si>
  <si>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</si>
  <si>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</si>
  <si>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</si>
  <si>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</si>
  <si>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</si>
  <si>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</si>
  <si>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</si>
  <si>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</si>
  <si>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</si>
  <si>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</si>
  <si>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</si>
  <si>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</si>
  <si>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</si>
  <si>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</si>
  <si>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</si>
  <si>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</si>
  <si>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</si>
  <si>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</si>
  <si>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</si>
  <si>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</si>
  <si>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</si>
  <si>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</si>
  <si>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</si>
  <si>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</si>
  <si>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</si>
  <si>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</si>
  <si>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</si>
  <si>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</si>
  <si>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</si>
  <si>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</si>
  <si>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</si>
  <si>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</si>
  <si>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</si>
  <si>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</si>
  <si>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</si>
  <si>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</si>
  <si>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</si>
  <si>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</si>
  <si>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</si>
  <si>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</si>
  <si>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</si>
  <si>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</si>
  <si>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</si>
  <si>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</si>
  <si>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</si>
  <si>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</si>
  <si>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</si>
  <si>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</si>
  <si>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</si>
  <si>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</si>
  <si>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</si>
  <si>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</si>
  <si>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</si>
  <si>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</si>
  <si>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</si>
  <si>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</si>
  <si>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</si>
  <si>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</si>
  <si>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</si>
  <si>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</si>
  <si>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</si>
  <si>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</si>
  <si>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</si>
  <si>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</si>
  <si>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</si>
  <si>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</si>
  <si>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</si>
  <si>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</si>
  <si>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</si>
  <si>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</si>
  <si>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</si>
  <si>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</si>
  <si>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</si>
  <si>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</si>
  <si>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</si>
  <si>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</si>
  <si>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</si>
  <si>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</si>
  <si>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</si>
  <si>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</si>
  <si>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</si>
  <si>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</si>
  <si>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</si>
  <si>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</si>
  <si>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</si>
  <si>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</si>
  <si>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</si>
  <si>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</si>
  <si>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</si>
  <si>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</si>
  <si>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</si>
  <si>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</si>
  <si>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</si>
  <si>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</si>
  <si>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</si>
  <si>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</si>
  <si>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</si>
  <si>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</si>
  <si>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</si>
  <si>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</si>
  <si>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</si>
  <si>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</si>
  <si>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</si>
  <si>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</si>
  <si>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</si>
  <si>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</si>
  <si>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</si>
  <si>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</si>
  <si>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</si>
  <si>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</si>
  <si>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</si>
  <si>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</si>
  <si>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</si>
  <si>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</si>
  <si>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</si>
  <si>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</si>
  <si>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</si>
  <si>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</si>
  <si>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</si>
  <si>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</si>
  <si>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</si>
  <si>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</si>
  <si>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</si>
  <si>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</si>
  <si>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</si>
  <si>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</si>
  <si>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</si>
  <si>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</si>
  <si>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</si>
  <si>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</si>
  <si>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</si>
  <si>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</si>
  <si>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</si>
  <si>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</si>
  <si>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</si>
  <si>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</si>
  <si>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</si>
  <si>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</si>
  <si>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</si>
  <si>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</si>
  <si>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</si>
  <si>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</si>
  <si>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</si>
  <si>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</si>
  <si>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</si>
  <si>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</si>
  <si>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</si>
  <si>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</si>
  <si>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</si>
  <si>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</si>
  <si>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</si>
  <si>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</si>
  <si>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</si>
  <si>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</si>
  <si>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</si>
  <si>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</si>
  <si>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</si>
  <si>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</si>
  <si>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</si>
  <si>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</si>
  <si>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</si>
  <si>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</si>
  <si>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</si>
  <si>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</si>
  <si>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</si>
  <si>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</si>
  <si>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</si>
  <si>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</si>
  <si>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</si>
  <si>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</si>
  <si>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</si>
  <si>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</si>
  <si>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</si>
  <si>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</si>
  <si>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</si>
  <si>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</si>
  <si>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</si>
  <si>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</si>
  <si>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</si>
  <si>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</si>
  <si>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</si>
  <si>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</si>
  <si>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</si>
  <si>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</si>
  <si>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</si>
  <si>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</si>
  <si>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</si>
  <si>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</si>
  <si>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</si>
  <si>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</si>
  <si>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</si>
  <si>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</si>
  <si>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</si>
  <si>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</si>
  <si>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</si>
  <si>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</si>
  <si>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</si>
  <si>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</si>
  <si>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</si>
  <si>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</si>
  <si>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</si>
  <si>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</si>
  <si>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</si>
  <si>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</si>
  <si>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</si>
  <si>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</si>
  <si>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</si>
  <si>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</si>
  <si>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</si>
  <si>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</si>
  <si>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</si>
  <si>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</si>
  <si>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</si>
  <si>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</si>
  <si>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</si>
  <si>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</si>
  <si>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</si>
  <si>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</si>
  <si>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</si>
  <si>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</si>
  <si>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</si>
  <si>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</si>
  <si>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</si>
  <si>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</si>
  <si>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</si>
  <si>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</si>
  <si>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</si>
  <si>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</si>
  <si>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</si>
  <si>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</si>
  <si>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</si>
  <si>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</si>
  <si>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</si>
  <si>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</si>
  <si>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</si>
  <si>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</si>
  <si>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</si>
  <si>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</si>
  <si>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</si>
  <si>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</si>
  <si>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</si>
  <si>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</si>
  <si>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</si>
  <si>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</si>
  <si>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</si>
  <si>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</si>
  <si>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</si>
  <si>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</si>
  <si>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</si>
  <si>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</si>
  <si>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</si>
  <si>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</si>
  <si>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</si>
  <si>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</si>
  <si>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</si>
  <si>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</si>
  <si>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</si>
  <si>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</si>
  <si>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</si>
  <si>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</si>
  <si>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</si>
  <si>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</si>
  <si>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</si>
  <si>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</si>
  <si>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</si>
  <si>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</si>
  <si>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</si>
  <si>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</si>
  <si>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</si>
  <si>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</si>
  <si>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</si>
  <si>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</si>
  <si>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</si>
  <si>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</si>
  <si>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</si>
  <si>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</si>
  <si>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</si>
  <si>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</si>
  <si>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</si>
  <si>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</si>
  <si>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</si>
  <si>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</si>
  <si>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</si>
  <si>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</si>
  <si>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</si>
  <si>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</si>
  <si>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</si>
  <si>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</si>
  <si>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</si>
  <si>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</si>
  <si>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</si>
  <si>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</si>
  <si>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</si>
  <si>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</si>
  <si>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</si>
  <si>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</si>
  <si>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</si>
  <si>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</si>
  <si>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</si>
  <si>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</si>
  <si>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</si>
  <si>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</si>
  <si>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</si>
  <si>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</si>
  <si>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</si>
  <si>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</si>
  <si>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</si>
  <si>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</si>
  <si>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</si>
  <si>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</si>
  <si>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</si>
  <si>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</si>
  <si>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</si>
  <si>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</si>
  <si>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</si>
  <si>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</si>
  <si>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</si>
  <si>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</si>
  <si>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</si>
  <si>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</si>
  <si>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</si>
  <si>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</si>
  <si>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</si>
  <si>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</si>
  <si>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</si>
  <si>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</si>
  <si>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</si>
  <si>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</si>
  <si>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</si>
  <si>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</si>
  <si>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</si>
  <si>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</si>
  <si>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</si>
  <si>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</si>
  <si>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</si>
  <si>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</si>
  <si>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</si>
  <si>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</si>
  <si>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</si>
  <si>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</si>
  <si>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</si>
  <si>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</si>
  <si>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</si>
  <si>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</si>
  <si>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</si>
  <si>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</si>
  <si>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</si>
  <si>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</si>
  <si>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</si>
  <si>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</si>
  <si>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</si>
  <si>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</si>
  <si>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</si>
  <si>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</si>
  <si>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</si>
  <si>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</si>
  <si>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</si>
  <si>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</si>
  <si>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</si>
  <si>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</si>
  <si>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</si>
  <si>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</si>
  <si>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</si>
  <si>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</si>
  <si>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</si>
  <si>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</si>
  <si>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</si>
  <si>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</si>
  <si>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</si>
  <si>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</si>
  <si>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</si>
  <si>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</si>
  <si>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</si>
  <si>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</si>
  <si>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</si>
  <si>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</si>
  <si>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</si>
  <si>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</si>
  <si>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</si>
  <si>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</si>
  <si>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</si>
  <si>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</si>
  <si>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</si>
  <si>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</si>
  <si>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</si>
  <si>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</si>
  <si>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</si>
  <si>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</si>
  <si>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</si>
  <si>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</si>
  <si>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</si>
  <si>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</si>
  <si>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</si>
  <si>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</si>
  <si>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</si>
  <si>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</si>
  <si>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</si>
  <si>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</si>
  <si>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</si>
  <si>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</si>
  <si>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</si>
  <si>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</si>
  <si>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</si>
  <si>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</si>
  <si>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</si>
  <si>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</si>
  <si>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</si>
  <si>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</si>
  <si>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</si>
  <si>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</si>
  <si>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</si>
  <si>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</si>
  <si>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</si>
  <si>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</si>
  <si>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</si>
  <si>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</si>
  <si>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</si>
  <si>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</si>
  <si>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</si>
  <si>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</si>
  <si>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</si>
  <si>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</si>
  <si>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</si>
  <si>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</si>
  <si>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</si>
  <si>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</si>
  <si>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</si>
  <si>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</si>
  <si>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</si>
  <si>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</si>
  <si>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</si>
  <si>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</si>
  <si>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</si>
  <si>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</si>
  <si>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</si>
  <si>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</si>
  <si>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</si>
  <si>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</si>
  <si>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</si>
  <si>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</si>
  <si>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</si>
  <si>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</si>
  <si>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</si>
  <si>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</si>
  <si>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</si>
  <si>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</si>
  <si>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</si>
  <si>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</si>
  <si>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</si>
  <si>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</si>
  <si>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</si>
  <si>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</si>
  <si>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</si>
  <si>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</si>
  <si>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</si>
  <si>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</si>
  <si>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</si>
  <si>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</si>
  <si>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</si>
  <si>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</si>
  <si>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</si>
  <si>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</si>
  <si>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</si>
  <si>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</si>
  <si>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</si>
  <si>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</si>
  <si>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</si>
  <si>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</si>
  <si>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</si>
  <si>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</si>
  <si>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</si>
  <si>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</si>
  <si>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</si>
  <si>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</si>
  <si>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</si>
  <si>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</si>
  <si>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</si>
  <si>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</si>
  <si>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</si>
  <si>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</si>
  <si>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</si>
  <si>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</si>
  <si>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</si>
  <si>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</si>
  <si>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</si>
  <si>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</si>
  <si>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</si>
  <si>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</si>
  <si>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</si>
  <si>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</si>
  <si>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</si>
  <si>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</si>
  <si>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</si>
  <si>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</si>
  <si>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</si>
  <si>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</si>
  <si>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</si>
  <si>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</si>
  <si>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</si>
  <si>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</si>
  <si>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</si>
  <si>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</si>
  <si>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</si>
  <si>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</si>
  <si>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</si>
  <si>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</si>
  <si>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</si>
  <si>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</si>
  <si>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</si>
  <si>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</si>
  <si>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</si>
  <si>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</si>
  <si>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</si>
  <si>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</si>
  <si>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</si>
  <si>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</si>
  <si>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</si>
  <si>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</si>
  <si>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</si>
  <si>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</si>
  <si>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</si>
  <si>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</si>
  <si>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</si>
  <si>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</si>
  <si>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</si>
  <si>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</si>
  <si>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</si>
  <si>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</si>
  <si>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</si>
  <si>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</si>
  <si>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</si>
  <si>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</si>
  <si>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</si>
  <si>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</si>
  <si>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</si>
  <si>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</si>
  <si>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</si>
  <si>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</si>
  <si>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</si>
  <si>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</si>
  <si>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</si>
  <si>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</si>
  <si>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</si>
  <si>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</si>
  <si>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</si>
  <si>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</si>
  <si>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</si>
  <si>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</si>
  <si>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</si>
  <si>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</si>
  <si>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</si>
  <si>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</si>
  <si>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</si>
  <si>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</si>
  <si>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</si>
  <si>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</si>
  <si>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</si>
  <si>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</si>
  <si>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</si>
  <si>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</si>
  <si>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</si>
  <si>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</si>
  <si>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</si>
  <si>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</si>
  <si>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</si>
  <si>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</si>
  <si>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</si>
  <si>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</si>
  <si>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</si>
  <si>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</si>
  <si>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</si>
  <si>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</si>
  <si>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</si>
  <si>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</si>
  <si>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</si>
  <si>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</si>
  <si>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</si>
  <si>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</si>
  <si>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</si>
  <si>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</si>
  <si>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</si>
  <si>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</si>
  <si>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</si>
  <si>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</si>
  <si>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</si>
  <si>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</si>
  <si>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</si>
  <si>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</si>
  <si>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</si>
  <si>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</si>
  <si>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</si>
  <si>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</si>
  <si>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</si>
  <si>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</si>
  <si>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</si>
  <si>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</si>
  <si>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</si>
  <si>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</si>
  <si>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</si>
  <si>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</si>
  <si>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</si>
  <si>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</si>
  <si>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</si>
  <si>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</si>
  <si>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</si>
  <si>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</si>
  <si>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</si>
  <si>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</si>
  <si>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</si>
  <si>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</si>
  <si>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</si>
  <si>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</si>
  <si>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</si>
  <si>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</si>
  <si>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</si>
  <si>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</si>
  <si>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</si>
  <si>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</si>
  <si>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</si>
  <si>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</si>
  <si>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</si>
  <si>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</si>
  <si>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</si>
  <si>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</si>
  <si>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</si>
  <si>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</si>
  <si>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</si>
  <si>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</si>
  <si>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</si>
  <si>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</si>
  <si>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</si>
  <si>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</si>
  <si>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</si>
  <si>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</si>
  <si>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</si>
  <si>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</si>
  <si>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</si>
  <si>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</si>
  <si>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</si>
  <si>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</si>
  <si>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</si>
  <si>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</si>
  <si>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</si>
  <si>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</si>
  <si>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</si>
  <si>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</si>
  <si>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</si>
  <si>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</si>
  <si>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</si>
  <si>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</si>
  <si>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</si>
  <si>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</si>
  <si>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</si>
  <si>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</si>
  <si>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</si>
  <si>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</si>
  <si>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</si>
  <si>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</si>
  <si>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</si>
  <si>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</si>
  <si>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</si>
  <si>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</si>
  <si>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</si>
  <si>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</si>
  <si>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</si>
  <si>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</si>
  <si>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</si>
  <si>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</si>
  <si>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</si>
  <si>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</si>
  <si>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</si>
  <si>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</si>
  <si>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</si>
  <si>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</si>
  <si>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</si>
  <si>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</si>
  <si>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</si>
  <si>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</si>
  <si>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</si>
  <si>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</si>
  <si>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</si>
  <si>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</si>
  <si>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</si>
  <si>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</si>
  <si>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</si>
  <si>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</si>
  <si>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</si>
  <si>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</si>
  <si>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</si>
  <si>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</si>
  <si>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</si>
  <si>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</si>
  <si>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</si>
  <si>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</si>
  <si>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</si>
  <si>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</si>
  <si>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</si>
  <si>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</si>
  <si>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</si>
  <si>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</si>
  <si>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</si>
  <si>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</si>
  <si>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</si>
  <si>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</si>
  <si>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</si>
  <si>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</si>
  <si>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</si>
  <si>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</si>
  <si>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</si>
  <si>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</si>
  <si>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</si>
  <si>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</si>
  <si>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</si>
  <si>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</si>
  <si>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</si>
  <si>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</si>
  <si>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</si>
  <si>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</si>
  <si>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</si>
  <si>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</si>
  <si>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</si>
  <si>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</si>
  <si>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</si>
  <si>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</si>
  <si>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</si>
  <si>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</si>
  <si>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</si>
  <si>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</si>
  <si>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</si>
  <si>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</si>
  <si>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</si>
  <si>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</si>
  <si>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</si>
  <si>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</si>
  <si>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</si>
  <si>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</si>
  <si>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</si>
  <si>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</si>
  <si>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</si>
  <si>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</si>
  <si>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</si>
  <si>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</si>
  <si>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</si>
  <si>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</si>
  <si>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</si>
  <si>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</si>
  <si>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</si>
  <si>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</si>
  <si>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</si>
  <si>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</si>
  <si>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</si>
  <si>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</si>
  <si>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</si>
  <si>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</si>
  <si>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</si>
  <si>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</si>
  <si>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</si>
  <si>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</si>
  <si>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</si>
  <si>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</si>
  <si>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</si>
  <si>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</si>
  <si>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</si>
  <si>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</si>
  <si>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</si>
  <si>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</si>
  <si>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</si>
  <si>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</si>
  <si>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</si>
  <si>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</si>
  <si>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</si>
  <si>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</si>
  <si>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</si>
  <si>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</si>
  <si>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</si>
  <si>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</si>
  <si>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</si>
  <si>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</si>
  <si>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</si>
  <si>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</si>
  <si>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</si>
  <si>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</si>
  <si>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</si>
  <si>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</si>
  <si>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</si>
  <si>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</si>
  <si>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</si>
  <si>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</si>
  <si>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</si>
  <si>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</si>
  <si>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</si>
  <si>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</si>
  <si>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</si>
  <si>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</si>
  <si>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</si>
  <si>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</si>
  <si>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</si>
  <si>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</si>
  <si>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</si>
  <si>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</si>
  <si>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</si>
  <si>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</si>
  <si>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</si>
  <si>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</si>
  <si>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</si>
  <si>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</si>
  <si>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</si>
  <si>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</si>
  <si>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</si>
  <si>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</si>
  <si>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</si>
  <si>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</si>
  <si>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</si>
  <si>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</si>
  <si>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</si>
  <si>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</si>
  <si>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</si>
  <si>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</si>
  <si>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</si>
  <si>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</si>
  <si>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</si>
  <si>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</si>
  <si>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</si>
  <si>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</si>
  <si>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</si>
  <si>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</si>
  <si>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</si>
  <si>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</si>
  <si>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</si>
  <si>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</si>
  <si>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</si>
  <si>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</si>
  <si>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</si>
  <si>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</si>
  <si>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</si>
  <si>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</si>
  <si>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</si>
  <si>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</si>
  <si>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</si>
  <si>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</si>
  <si>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</si>
  <si>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</si>
  <si>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</si>
  <si>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</si>
  <si>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</si>
  <si>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</si>
  <si>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</si>
  <si>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</si>
  <si>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</si>
  <si>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</si>
  <si>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</si>
  <si>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</si>
  <si>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</si>
  <si>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</si>
  <si>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</si>
  <si>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</si>
  <si>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</si>
  <si>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</si>
  <si>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</si>
  <si>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</si>
  <si>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</si>
  <si>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</si>
  <si>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</si>
  <si>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</si>
  <si>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</si>
  <si>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</si>
  <si>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</si>
  <si>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</si>
  <si>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</si>
  <si>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</si>
  <si>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</si>
  <si>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</si>
  <si>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</si>
  <si>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</si>
  <si>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</si>
  <si>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</si>
  <si>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</si>
  <si>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</si>
  <si>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</si>
  <si>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</si>
  <si>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</si>
  <si>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</si>
  <si>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</si>
  <si>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</si>
  <si>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</si>
  <si>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</si>
  <si>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</si>
  <si>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</si>
  <si>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</si>
  <si>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</si>
  <si>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</si>
  <si>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</si>
  <si>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</si>
  <si>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</si>
  <si>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</si>
  <si>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</si>
  <si>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</si>
  <si>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</si>
  <si>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</si>
  <si>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</si>
  <si>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</si>
  <si>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</si>
  <si>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</si>
  <si>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</si>
  <si>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</si>
  <si>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</si>
  <si>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</si>
  <si>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</si>
  <si>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</si>
  <si>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</si>
  <si>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</si>
  <si>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</si>
  <si>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</si>
  <si>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</si>
  <si>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</si>
  <si>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</si>
  <si>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</si>
  <si>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</si>
  <si>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</si>
  <si>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</si>
  <si>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</si>
  <si>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</si>
  <si>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</si>
  <si>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</si>
  <si>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</si>
  <si>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</si>
  <si>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</si>
  <si>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</si>
  <si>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</si>
  <si>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</si>
  <si>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</si>
  <si>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</si>
  <si>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</si>
  <si>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</si>
  <si>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</si>
  <si>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</si>
  <si>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</si>
  <si>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</si>
  <si>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</si>
  <si>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</si>
  <si>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</si>
  <si>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</si>
  <si>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</si>
  <si>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</si>
  <si>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</si>
  <si>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</si>
  <si>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</si>
  <si>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</si>
  <si>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</si>
  <si>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</si>
  <si>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</si>
  <si>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</si>
  <si>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</si>
  <si>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</si>
  <si>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</si>
  <si>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</si>
  <si>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</si>
  <si>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</si>
  <si>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</si>
  <si>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</si>
  <si>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</si>
  <si>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</si>
  <si>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</si>
  <si>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</si>
  <si>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</si>
  <si>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</si>
  <si>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</si>
  <si>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</si>
  <si>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</si>
  <si>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</si>
  <si>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</si>
  <si>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</si>
  <si>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</si>
  <si>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</si>
  <si>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</si>
  <si>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</si>
  <si>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</si>
  <si>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</si>
  <si>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</si>
  <si>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</si>
  <si>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</si>
  <si>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</si>
  <si>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</si>
  <si>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</si>
  <si>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</si>
  <si>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</si>
  <si>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</si>
  <si>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</si>
  <si>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</si>
  <si>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</si>
  <si>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</si>
  <si>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</si>
  <si>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</si>
  <si>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</si>
  <si>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</si>
  <si>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</si>
  <si>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</si>
  <si>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</si>
  <si>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</si>
  <si>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</si>
  <si>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</si>
  <si>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</si>
  <si>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</si>
  <si>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</si>
  <si>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</si>
  <si>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</si>
  <si>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</si>
  <si>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</si>
  <si>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</si>
  <si>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</si>
  <si>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</si>
  <si>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</si>
  <si>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</si>
  <si>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</si>
  <si>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</si>
  <si>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</si>
  <si>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</si>
  <si>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</si>
  <si>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</si>
  <si>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</si>
  <si>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</si>
  <si>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</si>
  <si>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</si>
  <si>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</si>
  <si>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</si>
  <si>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</si>
  <si>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</si>
  <si>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</si>
  <si>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</si>
  <si>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</si>
  <si>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</si>
  <si>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</si>
  <si>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</si>
  <si>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</si>
  <si>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</si>
  <si>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</si>
  <si>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</si>
  <si>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</si>
  <si>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</si>
  <si>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</si>
  <si>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</si>
  <si>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</si>
  <si>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</si>
  <si>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</si>
  <si>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</si>
  <si>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</si>
  <si>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</si>
  <si>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</si>
  <si>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</si>
  <si>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</si>
  <si>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</si>
  <si>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</si>
  <si>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</si>
  <si>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</si>
  <si>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</si>
  <si>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</si>
  <si>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</si>
  <si>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</si>
  <si>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</si>
  <si>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</si>
  <si>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</si>
  <si>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</si>
  <si>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</si>
  <si>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</si>
  <si>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</si>
  <si>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</si>
  <si>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</si>
  <si>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</si>
  <si>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</si>
  <si>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</si>
  <si>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</si>
  <si>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</si>
  <si>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</si>
  <si>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</si>
  <si>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</si>
  <si>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</si>
  <si>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</si>
  <si>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</si>
  <si>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</si>
  <si>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</si>
  <si>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</si>
  <si>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</si>
  <si>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</si>
  <si>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</si>
  <si>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</si>
  <si>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</si>
  <si>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</si>
  <si>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</si>
  <si>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</si>
  <si>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</si>
  <si>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</si>
  <si>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</si>
  <si>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</si>
  <si>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</si>
  <si>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</si>
  <si>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</si>
  <si>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</si>
  <si>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</si>
  <si>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</si>
  <si>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</si>
  <si>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</si>
  <si>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</si>
  <si>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</si>
  <si>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</si>
  <si>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</si>
  <si>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</si>
  <si>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</si>
  <si>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</si>
  <si>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</si>
  <si>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</si>
  <si>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</si>
  <si>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</si>
  <si>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</si>
  <si>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</si>
  <si>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</si>
  <si>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</si>
  <si>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</si>
  <si>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</si>
  <si>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</si>
  <si>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</si>
  <si>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</si>
  <si>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</si>
  <si>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</si>
  <si>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</si>
  <si>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</si>
  <si>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</si>
  <si>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</si>
  <si>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</si>
  <si>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</si>
  <si>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</si>
  <si>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</si>
  <si>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</si>
  <si>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</si>
  <si>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</si>
  <si>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</si>
  <si>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</si>
  <si>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</si>
  <si>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</si>
  <si>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</si>
  <si>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</si>
  <si>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</si>
  <si>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</si>
  <si>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</si>
  <si>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</si>
  <si>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</si>
  <si>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</si>
  <si>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</si>
  <si>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</si>
  <si>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</si>
  <si>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</si>
  <si>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</si>
  <si>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</si>
  <si>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</si>
  <si>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</si>
  <si>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</si>
  <si>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</si>
  <si>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</si>
  <si>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</si>
  <si>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</si>
  <si>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</si>
  <si>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</si>
  <si>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</si>
  <si>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</si>
  <si>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</si>
  <si>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</si>
  <si>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</si>
  <si>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</si>
  <si>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</si>
  <si>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</si>
  <si>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</si>
  <si>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</si>
  <si>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</si>
  <si>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</si>
  <si>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</si>
  <si>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</si>
  <si>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</si>
  <si>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</si>
  <si>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</si>
  <si>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</si>
  <si>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</si>
  <si>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</si>
  <si>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</si>
  <si>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</si>
  <si>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</si>
  <si>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</si>
  <si>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</si>
  <si>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</si>
  <si>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</si>
  <si>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</si>
  <si>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</si>
  <si>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</si>
  <si>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</si>
  <si>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</si>
  <si>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</si>
  <si>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</si>
  <si>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</si>
  <si>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</si>
  <si>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</si>
  <si>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</si>
  <si>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</si>
  <si>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</si>
  <si>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</si>
  <si>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</si>
  <si>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</si>
  <si>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</si>
  <si>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</si>
  <si>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</si>
  <si>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</si>
  <si>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</si>
  <si>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</si>
  <si>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</si>
  <si>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</si>
  <si>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</si>
  <si>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</si>
  <si>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</si>
  <si>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</si>
  <si>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</si>
  <si>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</si>
  <si>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</si>
  <si>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</si>
  <si>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</si>
  <si>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</si>
  <si>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</si>
  <si>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</si>
  <si>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</si>
  <si>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</si>
  <si>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</si>
  <si>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</si>
  <si>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</si>
  <si>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</si>
  <si>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</si>
  <si>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</si>
  <si>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</si>
  <si>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</si>
  <si>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</si>
  <si>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</si>
  <si>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</si>
  <si>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</si>
  <si>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</si>
  <si>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</si>
  <si>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</si>
  <si>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</si>
  <si>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</si>
  <si>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</si>
  <si>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</si>
  <si>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</si>
  <si>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</si>
  <si>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</si>
  <si>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</si>
  <si>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</si>
  <si>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</si>
  <si>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</si>
  <si>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</si>
  <si>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</si>
  <si>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</si>
  <si>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</si>
  <si>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</si>
  <si>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</si>
  <si>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</si>
  <si>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</si>
  <si>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</si>
  <si>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</si>
  <si>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</si>
  <si>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</si>
  <si>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</si>
  <si>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</si>
  <si>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</si>
  <si>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</si>
  <si>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</si>
  <si>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</si>
  <si>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</si>
  <si>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</si>
  <si>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</si>
  <si>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</si>
  <si>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</si>
  <si>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</si>
  <si>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</si>
  <si>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</si>
  <si>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</si>
  <si>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</si>
  <si>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</si>
  <si>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</si>
  <si>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</si>
  <si>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</si>
  <si>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</si>
  <si>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</si>
  <si>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</si>
  <si>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</si>
  <si>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</si>
  <si>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</si>
  <si>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</si>
  <si>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</si>
  <si>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</si>
  <si>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</si>
  <si>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</si>
  <si>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</si>
  <si>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</si>
  <si>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</si>
  <si>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</si>
  <si>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</si>
  <si>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</si>
  <si>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</si>
  <si>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</si>
  <si>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</si>
  <si>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</si>
  <si>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</si>
  <si>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</si>
  <si>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</si>
  <si>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</si>
  <si>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</si>
  <si>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</si>
  <si>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</si>
  <si>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</si>
  <si>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</si>
  <si>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</si>
  <si>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</si>
  <si>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</si>
  <si>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</si>
  <si>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</si>
  <si>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</si>
  <si>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</si>
  <si>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</si>
  <si>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</si>
  <si>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</si>
  <si>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</si>
  <si>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</si>
  <si>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</si>
  <si>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</si>
  <si>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</si>
  <si>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</si>
  <si>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</si>
  <si>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</si>
  <si>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</si>
  <si>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</si>
  <si>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</si>
  <si>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</si>
  <si>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</si>
  <si>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</si>
  <si>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</si>
  <si>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</si>
  <si>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</si>
  <si>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</si>
  <si>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</si>
  <si>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</si>
  <si>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</si>
  <si>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</si>
  <si>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</si>
  <si>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</si>
  <si>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</si>
  <si>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</si>
  <si>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</si>
  <si>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</si>
  <si>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</si>
  <si>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</si>
  <si>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</si>
  <si>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</si>
  <si>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</si>
  <si>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</si>
  <si>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</si>
  <si>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</si>
  <si>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</si>
  <si>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</si>
  <si>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</si>
  <si>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</si>
  <si>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</si>
  <si>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</si>
  <si>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</si>
  <si>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</si>
  <si>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</si>
  <si>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</si>
  <si>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</si>
  <si>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</si>
  <si>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</si>
  <si>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</si>
  <si>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</si>
  <si>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</si>
  <si>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</si>
  <si>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</si>
  <si>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</si>
  <si>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</si>
  <si>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</si>
  <si>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</si>
  <si>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</si>
  <si>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</si>
  <si>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</si>
  <si>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</si>
  <si>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</si>
  <si>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</si>
  <si>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</si>
  <si>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</si>
  <si>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</si>
  <si>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</si>
  <si>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</si>
  <si>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</si>
  <si>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</si>
  <si>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</si>
  <si>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</si>
  <si>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</si>
  <si>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</si>
  <si>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</si>
  <si>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</si>
  <si>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</si>
  <si>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</si>
  <si>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</si>
  <si>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</si>
  <si>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</si>
  <si>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</si>
  <si>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</si>
  <si>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</si>
  <si>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</si>
  <si>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</si>
  <si>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</si>
  <si>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</si>
  <si>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</si>
  <si>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</si>
  <si>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</si>
  <si>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</si>
  <si>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</si>
  <si>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</si>
  <si>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</si>
  <si>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</si>
  <si>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</si>
  <si>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</si>
  <si>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</si>
  <si>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</si>
  <si>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</si>
  <si>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</si>
  <si>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</si>
  <si>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</si>
  <si>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</si>
  <si>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</si>
  <si>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</si>
  <si>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</si>
  <si>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</si>
  <si>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</si>
  <si>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</si>
  <si>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</si>
  <si>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</si>
  <si>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</si>
  <si>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</si>
  <si>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</si>
  <si>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</si>
  <si>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</si>
  <si>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</si>
  <si>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</si>
  <si>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</si>
  <si>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</si>
  <si>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</si>
  <si>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</si>
  <si>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</si>
  <si>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</si>
  <si>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</si>
  <si>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</si>
  <si>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</si>
  <si>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</si>
  <si>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</si>
  <si>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</si>
  <si>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</si>
  <si>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</si>
  <si>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</si>
  <si>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</si>
  <si>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</si>
  <si>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</si>
  <si>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</si>
  <si>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</si>
  <si>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</si>
  <si>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</si>
  <si>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</si>
  <si>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</si>
  <si>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</si>
  <si>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</si>
  <si>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</si>
  <si>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</si>
  <si>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</si>
  <si>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</si>
  <si>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</si>
  <si>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</si>
  <si>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</si>
  <si>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</si>
  <si>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</si>
  <si>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</si>
  <si>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</si>
  <si>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</si>
  <si>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</si>
  <si>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</si>
  <si>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</si>
  <si>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</si>
  <si>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</si>
  <si>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</si>
  <si>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</si>
  <si>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</si>
  <si>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</si>
  <si>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</si>
  <si>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</si>
  <si>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</si>
  <si>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</si>
  <si>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</si>
  <si>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</si>
  <si>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</si>
  <si>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</si>
  <si>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</si>
  <si>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</si>
  <si>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</si>
  <si>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</si>
  <si>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</si>
  <si>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</si>
  <si>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</si>
  <si>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</si>
  <si>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</si>
  <si>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</si>
  <si>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</si>
  <si>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</si>
  <si>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</si>
  <si>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</si>
  <si>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</si>
  <si>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</si>
  <si>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</si>
  <si>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</si>
  <si>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</si>
  <si>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</si>
  <si>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</si>
  <si>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</si>
  <si>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</si>
  <si>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</si>
  <si>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</si>
  <si>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</si>
  <si>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</si>
  <si>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</si>
  <si>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</si>
  <si>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</si>
  <si>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</si>
  <si>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</si>
  <si>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</si>
  <si>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</si>
  <si>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</si>
  <si>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</si>
  <si>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</si>
  <si>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</si>
  <si>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</si>
  <si>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</si>
  <si>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</si>
  <si>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</si>
  <si>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</si>
  <si>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</si>
  <si>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</si>
  <si>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</si>
  <si>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</si>
  <si>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</si>
  <si>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</si>
  <si>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</si>
  <si>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</si>
  <si>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</si>
  <si>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</si>
  <si>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</si>
  <si>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</si>
  <si>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</si>
  <si>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</si>
  <si>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</si>
  <si>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</si>
  <si>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</si>
  <si>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</si>
  <si>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</si>
  <si>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</si>
  <si>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</si>
  <si>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</si>
  <si>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</si>
  <si>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</si>
  <si>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</si>
  <si>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</si>
  <si>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</si>
  <si>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</si>
  <si>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</si>
  <si>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</si>
  <si>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</si>
  <si>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</si>
  <si>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</si>
  <si>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</si>
  <si>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</si>
  <si>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</si>
  <si>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</si>
  <si>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</si>
  <si>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</si>
  <si>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</si>
  <si>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</si>
  <si>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</si>
  <si>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</si>
  <si>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</si>
  <si>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</si>
  <si>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</si>
  <si>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</si>
  <si>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</si>
  <si>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</si>
  <si>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</si>
  <si>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</si>
  <si>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</si>
  <si>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</si>
  <si>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</si>
  <si>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</si>
  <si>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</si>
  <si>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</si>
  <si>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</si>
  <si>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</si>
  <si>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</si>
  <si>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</si>
  <si>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</si>
  <si>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</si>
  <si>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</si>
  <si>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</si>
  <si>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</si>
  <si>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</si>
  <si>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</si>
  <si>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</si>
  <si>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</si>
  <si>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</si>
  <si>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</si>
  <si>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</si>
  <si>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</si>
  <si>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</si>
  <si>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</si>
  <si>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</si>
  <si>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</si>
  <si>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</si>
  <si>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</si>
  <si>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</si>
  <si>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</si>
  <si>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</si>
  <si>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</si>
  <si>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</si>
  <si>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</si>
  <si>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</si>
  <si>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</si>
  <si>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</si>
  <si>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</si>
  <si>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</si>
  <si>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</si>
  <si>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</si>
  <si>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</si>
  <si>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</si>
  <si>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</si>
  <si>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</si>
  <si>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</si>
  <si>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</si>
  <si>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</si>
  <si>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</si>
  <si>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</si>
  <si>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</si>
  <si>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</si>
  <si>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</si>
  <si>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</si>
  <si>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</si>
  <si>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</si>
  <si>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</si>
  <si>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</si>
  <si>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</si>
  <si>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</si>
  <si>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</si>
  <si>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</si>
  <si>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</si>
  <si>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</si>
  <si>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</si>
  <si>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</si>
  <si>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</si>
  <si>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</si>
  <si>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</si>
  <si>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</si>
  <si>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</si>
  <si>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</si>
  <si>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</si>
  <si>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</si>
  <si>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</si>
  <si>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</si>
  <si>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</si>
  <si>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</si>
  <si>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</si>
  <si>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</si>
  <si>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</si>
  <si>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</si>
  <si>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</si>
  <si>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</si>
  <si>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</si>
  <si>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</si>
  <si>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</si>
  <si>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</si>
  <si>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</si>
  <si>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</si>
  <si>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</si>
  <si>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</si>
  <si>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</si>
  <si>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</si>
  <si>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</si>
  <si>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</si>
  <si>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</si>
  <si>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</si>
  <si>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</si>
  <si>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</si>
  <si>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</si>
  <si>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</si>
  <si>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</si>
  <si>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</si>
  <si>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</si>
  <si>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</si>
  <si>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</si>
  <si>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</si>
  <si>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</si>
  <si>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</si>
  <si>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</si>
  <si>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</si>
  <si>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</si>
  <si>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</si>
  <si>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</si>
  <si>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</si>
  <si>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</si>
  <si>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</si>
  <si>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</si>
  <si>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</si>
  <si>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</si>
  <si>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</si>
  <si>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</si>
  <si>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</si>
  <si>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</si>
  <si>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</si>
  <si>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</si>
  <si>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</si>
  <si>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</si>
  <si>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</si>
  <si>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</si>
  <si>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</si>
  <si>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</si>
  <si>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</si>
  <si>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</si>
  <si>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</si>
  <si>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</si>
  <si>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</si>
  <si>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</si>
  <si>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</si>
  <si>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</si>
  <si>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</si>
  <si>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</si>
  <si>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</si>
  <si>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</si>
  <si>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</si>
  <si>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</si>
  <si>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</si>
  <si>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</si>
  <si>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</si>
  <si>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</si>
  <si>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</si>
  <si>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</si>
  <si>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</si>
  <si>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</si>
  <si>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</si>
  <si>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</si>
  <si>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</si>
  <si>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</si>
  <si>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</si>
  <si>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</si>
  <si>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</si>
  <si>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</si>
  <si>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</si>
  <si>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</si>
  <si>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</si>
  <si>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</si>
  <si>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</si>
  <si>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</si>
  <si>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</si>
  <si>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</si>
  <si>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</si>
  <si>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</si>
  <si>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</si>
  <si>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</si>
  <si>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</si>
  <si>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</si>
  <si>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</si>
  <si>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</si>
  <si>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</si>
  <si>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</si>
  <si>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</si>
  <si>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</si>
  <si>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</si>
  <si>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</si>
  <si>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</si>
  <si>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</si>
  <si>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</si>
  <si>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</si>
  <si>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</si>
  <si>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</si>
  <si>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</si>
  <si>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</si>
  <si>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</si>
  <si>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</si>
  <si>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</si>
  <si>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</si>
  <si>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</si>
  <si>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</si>
  <si>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</si>
  <si>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</si>
  <si>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</si>
  <si>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</si>
  <si>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</si>
  <si>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</si>
  <si>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</si>
  <si>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</si>
  <si>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</si>
  <si>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</si>
  <si>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</si>
  <si>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</si>
  <si>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</si>
  <si>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</si>
  <si>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</si>
  <si>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</si>
  <si>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</si>
  <si>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</si>
  <si>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</si>
  <si>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</si>
  <si>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</si>
  <si>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</si>
  <si>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</si>
  <si>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</si>
  <si>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</si>
  <si>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</si>
  <si>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</si>
  <si>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</si>
  <si>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</si>
  <si>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</si>
  <si>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</si>
  <si>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</si>
  <si>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</si>
  <si>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</si>
  <si>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</si>
  <si>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</si>
  <si>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</si>
  <si>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</si>
  <si>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</si>
  <si>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</si>
  <si>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</si>
  <si>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</si>
  <si>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</si>
  <si>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</si>
  <si>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</si>
  <si>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</si>
  <si>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</si>
  <si>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</si>
  <si>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</si>
  <si>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</si>
  <si>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</si>
  <si>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</si>
  <si>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</si>
  <si>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</si>
  <si>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</si>
  <si>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</si>
  <si>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</si>
  <si>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</si>
  <si>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</si>
  <si>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</si>
  <si>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</si>
  <si>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</si>
  <si>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</si>
  <si>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</si>
  <si>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</si>
  <si>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</si>
  <si>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</si>
  <si>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</si>
  <si>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</si>
  <si>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</si>
  <si>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</si>
  <si>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</si>
  <si>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</si>
  <si>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</si>
  <si>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</si>
  <si>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</si>
  <si>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</si>
  <si>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</si>
  <si>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</si>
  <si>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</si>
  <si>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</si>
  <si>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</si>
  <si>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</si>
  <si>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</si>
  <si>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</si>
  <si>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</si>
  <si>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</si>
  <si>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</si>
  <si>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</si>
  <si>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</si>
  <si>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</si>
  <si>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</si>
  <si>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</si>
  <si>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</si>
  <si>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</si>
  <si>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</si>
  <si>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</si>
  <si>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</si>
  <si>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</si>
  <si>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</si>
  <si>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</si>
  <si>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</si>
  <si>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</si>
  <si>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</si>
  <si>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</si>
  <si>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</si>
  <si>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</si>
  <si>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</si>
  <si>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</si>
  <si>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</si>
  <si>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</si>
  <si>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</si>
  <si>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</si>
  <si>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</si>
  <si>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</si>
  <si>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</si>
  <si>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</si>
  <si>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</si>
  <si>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</si>
  <si>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</si>
  <si>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</si>
  <si>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</si>
  <si>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</si>
  <si>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</si>
  <si>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</si>
  <si>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</si>
  <si>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</si>
  <si>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</si>
  <si>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</si>
  <si>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</si>
  <si>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</si>
  <si>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</si>
  <si>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</si>
  <si>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</si>
  <si>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</si>
  <si>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</si>
  <si>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</si>
  <si>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</si>
  <si>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</si>
  <si>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</si>
  <si>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</si>
  <si>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</si>
  <si>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</si>
  <si>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</si>
  <si>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</si>
  <si>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</si>
  <si>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</si>
  <si>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</si>
  <si>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</si>
  <si>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</si>
  <si>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</si>
  <si>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</si>
  <si>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</si>
  <si>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</si>
  <si>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</si>
  <si>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</si>
  <si>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</si>
  <si>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</si>
  <si>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</si>
  <si>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</si>
  <si>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</si>
  <si>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</si>
  <si>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</si>
  <si>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</si>
  <si>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</si>
  <si>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</si>
  <si>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</si>
  <si>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</si>
  <si>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</si>
  <si>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</si>
  <si>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</si>
  <si>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</si>
  <si>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</si>
  <si>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</si>
  <si>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</si>
  <si>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</si>
  <si>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</si>
  <si>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</si>
  <si>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</si>
  <si>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</si>
  <si>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</si>
  <si>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</si>
  <si>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</si>
  <si>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</si>
  <si>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</si>
  <si>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</si>
  <si>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</si>
  <si>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</si>
  <si>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</si>
  <si>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</si>
  <si>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</si>
  <si>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</si>
  <si>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</si>
  <si>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</si>
  <si>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</si>
  <si>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</si>
  <si>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</si>
  <si>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</si>
  <si>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</si>
  <si>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</si>
  <si>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</si>
  <si>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</si>
  <si>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</si>
  <si>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</si>
  <si>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</si>
  <si>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</si>
  <si>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</si>
  <si>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</si>
  <si>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</si>
  <si>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</si>
  <si>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</si>
  <si>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</si>
  <si>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</si>
  <si>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</si>
  <si>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</si>
  <si>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</si>
  <si>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</si>
  <si>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</si>
  <si>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</si>
  <si>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</si>
  <si>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</si>
  <si>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</si>
  <si>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</si>
  <si>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</si>
  <si>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</si>
  <si>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</si>
  <si>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</si>
  <si>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</si>
  <si>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</si>
  <si>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</si>
  <si>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</si>
  <si>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</si>
  <si>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</si>
  <si>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</si>
  <si>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</si>
  <si>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</si>
  <si>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</si>
  <si>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</si>
  <si>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</si>
  <si>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</si>
  <si>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</si>
  <si>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</si>
  <si>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</si>
  <si>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</si>
  <si>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</si>
  <si>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</si>
  <si>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</si>
  <si>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</si>
  <si>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</si>
  <si>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</si>
  <si>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</si>
  <si>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</si>
  <si>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</si>
  <si>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</si>
  <si>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</si>
  <si>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</si>
  <si>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</si>
  <si>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</si>
  <si>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</si>
  <si>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</si>
  <si>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</si>
  <si>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</si>
  <si>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</si>
  <si>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</si>
  <si>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</si>
  <si>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</si>
  <si>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</si>
  <si>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</si>
  <si>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</si>
  <si>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</si>
  <si>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</si>
  <si>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</si>
  <si>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</si>
  <si>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</si>
  <si>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</si>
  <si>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</si>
  <si>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</si>
  <si>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</si>
  <si>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</si>
  <si>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</si>
  <si>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</si>
  <si>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</si>
  <si>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</si>
  <si>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</si>
  <si>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</si>
  <si>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</si>
  <si>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</si>
  <si>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</si>
  <si>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</si>
  <si>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</si>
  <si>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</si>
  <si>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</si>
  <si>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</si>
  <si>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</si>
  <si>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</si>
  <si>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</si>
  <si>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</si>
  <si>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</si>
  <si>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</si>
  <si>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</si>
  <si>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</si>
  <si>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</si>
  <si>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</si>
  <si>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</si>
  <si>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</si>
  <si>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</si>
  <si>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</si>
  <si>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</si>
  <si>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</si>
  <si>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</si>
  <si>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</si>
  <si>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</si>
  <si>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</si>
  <si>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</si>
  <si>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</si>
  <si>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</si>
  <si>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</si>
  <si>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</si>
  <si>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</si>
  <si>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</si>
  <si>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</si>
  <si>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</si>
  <si>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</si>
  <si>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</si>
  <si>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</si>
  <si>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</si>
  <si>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</si>
  <si>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</si>
  <si>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</si>
  <si>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</si>
  <si>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</si>
  <si>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</si>
  <si>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</si>
  <si>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</si>
  <si>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</si>
  <si>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</si>
  <si>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</si>
  <si>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</si>
  <si>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</si>
  <si>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</si>
  <si>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</si>
  <si>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</si>
  <si>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</si>
  <si>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</si>
  <si>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</si>
  <si>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</si>
  <si>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</si>
  <si>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</si>
  <si>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</si>
  <si>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</si>
  <si>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</si>
  <si>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</si>
  <si>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</si>
  <si>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</si>
  <si>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</si>
  <si>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</si>
  <si>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</si>
  <si>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</si>
  <si>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</si>
  <si>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</si>
  <si>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</si>
  <si>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</si>
  <si>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</si>
  <si>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</si>
  <si>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</si>
  <si>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</si>
  <si>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</si>
  <si>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</si>
  <si>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</si>
  <si>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</si>
  <si>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</si>
  <si>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</si>
  <si>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</si>
  <si>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</si>
  <si>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</si>
  <si>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</si>
  <si>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</si>
  <si>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</si>
  <si>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</si>
  <si>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</si>
  <si>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</si>
  <si>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</si>
  <si>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</si>
  <si>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</si>
  <si>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</si>
  <si>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</si>
  <si>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</si>
  <si>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</si>
  <si>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</si>
  <si>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</si>
  <si>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</si>
  <si>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</si>
  <si>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</si>
  <si>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</si>
  <si>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</si>
  <si>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</si>
  <si>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</si>
  <si>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</si>
  <si>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</si>
  <si>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</si>
  <si>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</si>
  <si>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</si>
  <si>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</si>
  <si>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</si>
  <si>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</si>
  <si>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</si>
  <si>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</si>
  <si>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</si>
  <si>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</si>
  <si>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</si>
  <si>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</si>
  <si>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</si>
  <si>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</si>
  <si>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</si>
  <si>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</si>
  <si>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</si>
  <si>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</si>
  <si>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</si>
  <si>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</si>
  <si>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</si>
  <si>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</si>
  <si>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</si>
  <si>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</si>
  <si>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</si>
  <si>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</si>
  <si>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</si>
  <si>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</si>
  <si>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</si>
  <si>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</si>
  <si>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</si>
  <si>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</si>
  <si>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</si>
  <si>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</si>
  <si>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</si>
  <si>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</si>
  <si>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</si>
  <si>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</si>
  <si>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</si>
  <si>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</si>
  <si>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</si>
  <si>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</si>
  <si>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</si>
  <si>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</si>
  <si>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</si>
  <si>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</si>
  <si>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</si>
  <si>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</si>
  <si>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</si>
  <si>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</si>
  <si>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</si>
  <si>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</si>
  <si>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</si>
  <si>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</si>
  <si>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</si>
  <si>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</si>
  <si>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</si>
  <si>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</si>
  <si>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</si>
  <si>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</si>
  <si>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</si>
  <si>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</si>
  <si>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</si>
  <si>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</si>
  <si>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</si>
  <si>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</si>
  <si>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</si>
  <si>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</si>
  <si>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</si>
  <si>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</si>
  <si>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</si>
  <si>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</si>
  <si>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</si>
  <si>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</si>
  <si>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</si>
  <si>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</si>
  <si>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</si>
  <si>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</si>
  <si>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</si>
  <si>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</si>
  <si>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</si>
  <si>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</si>
  <si>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</si>
  <si>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</si>
  <si>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</si>
  <si>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</si>
  <si>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</si>
  <si>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</si>
  <si>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</si>
  <si>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</si>
  <si>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</si>
  <si>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</si>
  <si>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</si>
  <si>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</si>
  <si>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</si>
  <si>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</si>
  <si>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</si>
  <si>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</si>
  <si>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</si>
  <si>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</si>
  <si>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</si>
  <si>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</si>
  <si>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</si>
  <si>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</si>
  <si>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</si>
  <si>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</si>
  <si>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</si>
  <si>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</si>
  <si>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</si>
  <si>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</si>
  <si>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</si>
  <si>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</si>
  <si>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</si>
  <si>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</si>
  <si>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</si>
  <si>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</si>
  <si>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</si>
  <si>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</si>
  <si>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</si>
  <si>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</si>
  <si>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</si>
  <si>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</si>
  <si>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</si>
  <si>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</si>
  <si>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</si>
  <si>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</si>
  <si>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</si>
  <si>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</si>
  <si>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</si>
  <si>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</si>
  <si>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</si>
  <si>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</si>
  <si>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</si>
  <si>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</si>
  <si>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</si>
  <si>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</si>
  <si>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</si>
  <si>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</si>
  <si>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</si>
  <si>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</si>
  <si>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</si>
  <si>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</si>
  <si>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</si>
  <si>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</si>
  <si>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</si>
  <si>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</si>
  <si>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</si>
  <si>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</si>
  <si>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</si>
  <si>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</si>
  <si>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</si>
  <si>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</si>
  <si>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</si>
  <si>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</si>
  <si>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</si>
  <si>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</si>
  <si>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</si>
  <si>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</si>
  <si>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</si>
  <si>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</si>
  <si>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</si>
  <si>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</si>
  <si>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</si>
  <si>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</si>
  <si>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</si>
  <si>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</si>
  <si>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</si>
  <si>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</si>
  <si>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</si>
  <si>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</si>
  <si>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</si>
  <si>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</si>
  <si>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</si>
  <si>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</si>
  <si>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</si>
  <si>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</si>
  <si>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</si>
  <si>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</si>
  <si>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</si>
  <si>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</si>
  <si>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</si>
  <si>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</si>
  <si>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</si>
  <si>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</si>
  <si>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</si>
  <si>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</si>
  <si>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</si>
  <si>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</si>
  <si>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</si>
  <si>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</si>
  <si>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</si>
  <si>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</si>
  <si>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</si>
  <si>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</si>
  <si>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</si>
  <si>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</si>
  <si>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</si>
  <si>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</si>
  <si>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</si>
  <si>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</si>
  <si>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</si>
  <si>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</si>
  <si>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</si>
  <si>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</si>
  <si>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</si>
  <si>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</si>
  <si>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</si>
  <si>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</si>
  <si>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</si>
  <si>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</si>
  <si>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</si>
  <si>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</si>
  <si>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</si>
  <si>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</si>
  <si>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</si>
  <si>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</si>
  <si>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</si>
  <si>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</si>
  <si>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</si>
  <si>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</si>
  <si>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</si>
  <si>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</si>
  <si>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</si>
  <si>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</si>
  <si>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</si>
  <si>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</si>
  <si>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</si>
  <si>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</si>
  <si>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</si>
  <si>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</si>
  <si>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</si>
  <si>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</si>
  <si>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</si>
  <si>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</si>
  <si>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</si>
  <si>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</si>
  <si>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</si>
  <si>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</si>
  <si>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</si>
  <si>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</si>
  <si>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</si>
  <si>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</si>
  <si>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</si>
  <si>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</si>
  <si>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</si>
  <si>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</si>
  <si>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</si>
  <si>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</si>
  <si>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</si>
  <si>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</si>
  <si>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</si>
  <si>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</si>
  <si>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</si>
  <si>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</si>
  <si>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</si>
  <si>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</si>
  <si>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</si>
  <si>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</si>
  <si>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</si>
  <si>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</si>
  <si>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</si>
  <si>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</si>
  <si>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</si>
  <si>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</si>
  <si>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</si>
  <si>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</si>
  <si>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</si>
  <si>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</si>
  <si>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</si>
  <si>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</si>
  <si>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</si>
  <si>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</si>
  <si>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</si>
  <si>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</si>
  <si>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</si>
  <si>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</si>
  <si>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</si>
  <si>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</si>
  <si>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</si>
  <si>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</si>
  <si>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</si>
  <si>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</si>
  <si>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</si>
  <si>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</si>
  <si>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</si>
  <si>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</si>
  <si>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</si>
  <si>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</si>
  <si>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</si>
  <si>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</si>
  <si>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</si>
  <si>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</si>
  <si>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</si>
  <si>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</si>
  <si>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</si>
  <si>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</si>
  <si>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</si>
  <si>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</si>
  <si>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</si>
  <si>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</si>
  <si>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</si>
  <si>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</si>
  <si>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</si>
  <si>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</si>
  <si>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</si>
  <si>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</si>
  <si>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</si>
  <si>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</si>
  <si>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</si>
  <si>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</si>
  <si>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</si>
  <si>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</si>
  <si>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</si>
  <si>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</si>
  <si>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</si>
  <si>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</si>
  <si>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</si>
  <si>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</si>
  <si>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</si>
  <si>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</si>
  <si>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</si>
  <si>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</si>
  <si>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</si>
  <si>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</si>
  <si>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</si>
  <si>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</si>
  <si>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</si>
  <si>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</si>
  <si>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</si>
  <si>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</si>
  <si>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</si>
  <si>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</si>
  <si>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</si>
  <si>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</si>
  <si>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</si>
  <si>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</si>
  <si>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</si>
  <si>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</si>
  <si>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</si>
  <si>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</si>
  <si>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</si>
  <si>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</si>
  <si>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</si>
  <si>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</si>
  <si>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</si>
  <si>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</si>
  <si>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</si>
  <si>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</si>
  <si>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</si>
  <si>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</si>
  <si>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</si>
  <si>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</si>
  <si>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</si>
  <si>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</si>
  <si>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</si>
  <si>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</si>
  <si>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</si>
  <si>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</si>
  <si>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</si>
  <si>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</si>
  <si>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</si>
  <si>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</si>
  <si>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</si>
  <si>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</si>
  <si>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</si>
  <si>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</si>
  <si>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</si>
  <si>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</si>
  <si>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</si>
  <si>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</si>
  <si>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</si>
  <si>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</si>
  <si>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</si>
  <si>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</si>
  <si>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</si>
  <si>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</si>
  <si>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</si>
  <si>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</si>
  <si>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</si>
  <si>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</si>
  <si>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</si>
  <si>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</si>
  <si>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</si>
  <si>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</si>
  <si>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</si>
  <si>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</si>
  <si>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</si>
  <si>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</si>
  <si>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</si>
  <si>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</si>
  <si>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</si>
  <si>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</si>
  <si>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</si>
  <si>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</si>
  <si>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</si>
  <si>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</si>
  <si>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</si>
  <si>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</si>
  <si>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</si>
  <si>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</si>
  <si>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</si>
  <si>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</si>
  <si>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</si>
  <si>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</si>
  <si>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</si>
  <si>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</si>
  <si>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</si>
  <si>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</si>
  <si>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</si>
  <si>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</si>
  <si>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</si>
  <si>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</si>
  <si>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</si>
  <si>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</si>
  <si>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</si>
  <si>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</si>
  <si>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</si>
  <si>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</si>
  <si>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</si>
  <si>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</si>
  <si>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</si>
  <si>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</si>
  <si>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</si>
  <si>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</si>
  <si>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</si>
  <si>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</si>
  <si>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</si>
  <si>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</si>
  <si>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</si>
  <si>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</si>
  <si>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</si>
  <si>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</si>
  <si>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</si>
  <si>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</si>
  <si>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</si>
  <si>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</si>
  <si>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</si>
  <si>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</si>
  <si>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</si>
  <si>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</si>
  <si>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</si>
  <si>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</si>
  <si>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</si>
  <si>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</si>
  <si>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</si>
  <si>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</si>
  <si>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</si>
  <si>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</si>
  <si>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</si>
  <si>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</si>
  <si>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</si>
  <si>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</si>
  <si>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</si>
  <si>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</si>
  <si>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</si>
  <si>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</si>
  <si>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</si>
  <si>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</si>
  <si>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</si>
  <si>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</si>
  <si>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</si>
  <si>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</si>
  <si>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</si>
  <si>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</si>
  <si>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</si>
  <si>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</si>
  <si>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</si>
  <si>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</si>
  <si>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</si>
  <si>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</si>
  <si>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</si>
  <si>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</si>
  <si>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</si>
  <si>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</si>
  <si>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</si>
  <si>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</si>
  <si>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</si>
  <si>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</si>
  <si>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</si>
  <si>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</si>
  <si>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</si>
  <si>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</si>
  <si>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</si>
  <si>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</si>
  <si>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</si>
  <si>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</si>
  <si>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</si>
  <si>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</si>
  <si>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</si>
  <si>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</si>
  <si>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</si>
  <si>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</si>
  <si>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</si>
  <si>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</si>
  <si>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</si>
  <si>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</si>
  <si>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</si>
  <si>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</si>
  <si>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</si>
  <si>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</si>
  <si>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</si>
  <si>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</si>
  <si>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</si>
  <si>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</si>
  <si>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</si>
  <si>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</si>
  <si>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</si>
  <si>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</si>
  <si>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</si>
  <si>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</si>
  <si>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</si>
  <si>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</si>
  <si>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</si>
  <si>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</si>
  <si>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</si>
  <si>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</si>
  <si>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</si>
  <si>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</si>
  <si>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</si>
  <si>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</si>
  <si>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</si>
  <si>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</si>
  <si>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</si>
  <si>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</si>
  <si>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</si>
  <si>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</si>
  <si>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</si>
  <si>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</si>
  <si>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</si>
  <si>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</si>
  <si>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</si>
  <si>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</si>
  <si>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</si>
  <si>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</si>
  <si>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</si>
  <si>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</si>
  <si>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</si>
  <si>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</si>
  <si>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</si>
  <si>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</si>
  <si>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</si>
  <si>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</si>
  <si>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</si>
  <si>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</si>
  <si>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</si>
  <si>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</si>
  <si>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</si>
  <si>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</si>
  <si>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</si>
  <si>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</si>
  <si>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</si>
  <si>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</si>
  <si>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</si>
  <si>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</si>
  <si>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</si>
  <si>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</si>
  <si>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</si>
  <si>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</si>
  <si>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</si>
  <si>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</si>
  <si>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</si>
  <si>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</si>
  <si>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</si>
  <si>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</si>
  <si>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</si>
  <si>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</si>
  <si>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</si>
  <si>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</si>
  <si>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</si>
  <si>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</si>
  <si>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</si>
  <si>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</si>
  <si>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</si>
  <si>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</si>
  <si>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</si>
  <si>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</si>
  <si>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</si>
  <si>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</si>
  <si>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</si>
  <si>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</si>
  <si>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</si>
  <si>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</si>
  <si>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</si>
  <si>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</si>
  <si>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</si>
  <si>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</si>
  <si>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</si>
  <si>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</si>
  <si>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</si>
  <si>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</si>
  <si>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</si>
  <si>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</si>
  <si>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</si>
  <si>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</si>
  <si>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</si>
  <si>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</si>
  <si>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</si>
  <si>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</si>
  <si>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</si>
  <si>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</si>
  <si>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</si>
  <si>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</si>
  <si>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</si>
  <si>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</si>
  <si>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</si>
  <si>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</si>
  <si>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</si>
  <si>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</si>
  <si>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</si>
  <si>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</si>
  <si>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</si>
  <si>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</si>
  <si>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</si>
  <si>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</si>
  <si>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</si>
  <si>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</si>
  <si>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</si>
  <si>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</si>
  <si>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</si>
  <si>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</si>
  <si>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</si>
  <si>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</si>
  <si>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</si>
  <si>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</si>
  <si>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</si>
  <si>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</si>
  <si>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</si>
  <si>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</si>
  <si>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</si>
  <si>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</si>
  <si>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</si>
  <si>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</si>
  <si>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</si>
  <si>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</si>
  <si>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</si>
  <si>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</si>
  <si>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</si>
  <si>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</si>
  <si>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</si>
  <si>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</si>
  <si>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</si>
  <si>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</si>
  <si>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</si>
  <si>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</si>
  <si>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</si>
  <si>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</si>
  <si>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</si>
  <si>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</si>
  <si>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</si>
  <si>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</si>
  <si>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</si>
  <si>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</si>
  <si>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</si>
  <si>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</si>
  <si>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</si>
  <si>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</si>
  <si>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</si>
  <si>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</si>
  <si>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</si>
  <si>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</si>
  <si>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</si>
  <si>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</si>
  <si>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</si>
  <si>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</si>
  <si>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</si>
  <si>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</si>
  <si>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</si>
  <si>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</si>
  <si>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</si>
  <si>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</si>
  <si>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</si>
  <si>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</si>
  <si>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</si>
  <si>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</si>
  <si>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</si>
  <si>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</si>
  <si>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</si>
  <si>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</si>
  <si>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</si>
  <si>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</si>
  <si>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</si>
  <si>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</si>
  <si>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</si>
  <si>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</si>
  <si>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</si>
  <si>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</si>
  <si>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</si>
  <si>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</si>
  <si>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</si>
  <si>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</si>
  <si>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</si>
  <si>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</si>
  <si>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</si>
  <si>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</si>
  <si>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</si>
  <si>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</si>
  <si>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</si>
  <si>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</si>
  <si>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</si>
  <si>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</si>
  <si>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</si>
  <si>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</si>
  <si>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</si>
  <si>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</si>
  <si>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</si>
  <si>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</si>
  <si>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</si>
  <si>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</si>
  <si>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</si>
  <si>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</si>
  <si>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</si>
  <si>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</si>
  <si>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</si>
  <si>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</si>
  <si>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</si>
  <si>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</si>
  <si>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</si>
  <si>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</si>
  <si>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</si>
  <si>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</si>
  <si>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</si>
  <si>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</si>
  <si>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</si>
  <si>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</si>
  <si>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</si>
  <si>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</si>
  <si>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</si>
  <si>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</si>
  <si>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</si>
  <si>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</si>
  <si>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</si>
  <si>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</si>
  <si>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</si>
  <si>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</si>
  <si>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</si>
  <si>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</si>
  <si>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</si>
  <si>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</si>
  <si>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</si>
  <si>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</si>
  <si>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</si>
  <si>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</si>
  <si>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</si>
  <si>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</si>
  <si>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</si>
  <si>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</si>
  <si>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</si>
  <si>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</si>
  <si>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</si>
  <si>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</si>
  <si>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</si>
  <si>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</si>
  <si>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</si>
  <si>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</si>
  <si>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</si>
  <si>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</si>
  <si>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</si>
  <si>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</si>
  <si>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</si>
  <si>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</si>
  <si>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</si>
  <si>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</si>
  <si>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</si>
  <si>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</si>
  <si>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</si>
  <si>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</si>
  <si>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</si>
  <si>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</si>
  <si>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</si>
  <si>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</si>
  <si>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</si>
  <si>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</si>
  <si>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</si>
  <si>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</si>
  <si>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</si>
  <si>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</si>
  <si>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</si>
  <si>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</si>
  <si>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</si>
  <si>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</si>
  <si>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</si>
  <si>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</si>
  <si>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</si>
  <si>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</si>
  <si>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</si>
  <si>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</si>
  <si>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</si>
  <si>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</si>
  <si>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</si>
  <si>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</si>
  <si>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</si>
  <si>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</si>
  <si>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</si>
  <si>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</si>
  <si>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</si>
  <si>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</si>
  <si>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</si>
  <si>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</si>
  <si>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</si>
  <si>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</si>
  <si>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</si>
  <si>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</si>
  <si>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</si>
  <si>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</si>
  <si>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</si>
  <si>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</si>
  <si>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</si>
  <si>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</si>
  <si>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</si>
  <si>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</si>
  <si>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</si>
  <si>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</si>
  <si>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</si>
  <si>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</si>
  <si>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</si>
  <si>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</si>
  <si>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</si>
  <si>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</si>
  <si>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</si>
  <si>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</si>
  <si>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</si>
  <si>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</si>
  <si>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</si>
  <si>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</si>
  <si>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</si>
  <si>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</si>
  <si>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</si>
  <si>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</si>
  <si>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</si>
  <si>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</si>
  <si>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</si>
  <si>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</si>
  <si>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</si>
  <si>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</si>
  <si>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</si>
  <si>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</si>
  <si>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</si>
  <si>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</si>
  <si>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</si>
  <si>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</si>
  <si>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</si>
  <si>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</si>
  <si>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</si>
  <si>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</si>
  <si>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</si>
  <si>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</si>
  <si>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</si>
  <si>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</si>
  <si>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</si>
  <si>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</si>
  <si>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</si>
  <si>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</si>
  <si>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</si>
  <si>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</si>
  <si>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</si>
  <si>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</si>
  <si>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</si>
  <si>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</si>
  <si>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</si>
  <si>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</si>
  <si>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</si>
  <si>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</si>
  <si>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</si>
  <si>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</si>
  <si>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</si>
  <si>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</si>
  <si>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</si>
  <si>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</si>
  <si>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</si>
  <si>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</si>
  <si>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</si>
  <si>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</si>
  <si>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</si>
  <si>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</si>
  <si>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</si>
  <si>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</si>
  <si>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</si>
  <si>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</si>
  <si>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</si>
  <si>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</si>
  <si>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</si>
  <si>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</si>
  <si>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</si>
  <si>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</si>
  <si>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</si>
  <si>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</si>
  <si>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</si>
  <si>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</si>
  <si>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</si>
  <si>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</si>
  <si>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</si>
  <si>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</si>
  <si>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</si>
  <si>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</si>
  <si>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</si>
  <si>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</si>
  <si>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</si>
  <si>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</si>
  <si>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</si>
  <si>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</si>
  <si>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</si>
  <si>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</si>
  <si>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</si>
  <si>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</si>
  <si>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</si>
  <si>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</si>
  <si>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</si>
  <si>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</si>
  <si>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</si>
  <si>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</si>
  <si>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</si>
  <si>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</si>
  <si>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</si>
  <si>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</si>
  <si>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</si>
  <si>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</si>
  <si>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</si>
  <si>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</si>
  <si>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</si>
  <si>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</si>
  <si>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</si>
  <si>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</si>
  <si>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</si>
  <si>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</si>
  <si>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</si>
  <si>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</si>
  <si>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</si>
  <si>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</si>
  <si>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</si>
  <si>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</si>
  <si>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</si>
  <si>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</si>
  <si>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</si>
  <si>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</si>
  <si>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</si>
  <si>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</si>
  <si>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</si>
  <si>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</si>
  <si>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</si>
  <si>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</si>
  <si>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</si>
  <si>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</si>
  <si>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</si>
  <si>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</si>
  <si>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</si>
  <si>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</si>
  <si>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</si>
  <si>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</si>
  <si>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</si>
  <si>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</si>
  <si>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</si>
  <si>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</si>
  <si>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</si>
  <si>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</si>
  <si>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</si>
  <si>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</si>
  <si>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</si>
  <si>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</si>
  <si>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</si>
  <si>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</si>
  <si>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</si>
  <si>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</si>
  <si>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</si>
  <si>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</si>
  <si>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</si>
  <si>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</si>
  <si>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</si>
  <si>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</si>
  <si>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</si>
  <si>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</si>
  <si>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</si>
  <si>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</si>
  <si>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</si>
  <si>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</si>
  <si>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</si>
  <si>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</si>
  <si>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</si>
  <si>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</si>
  <si>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</si>
  <si>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</si>
  <si>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</si>
  <si>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</si>
  <si>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</si>
  <si>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</si>
  <si>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</si>
  <si>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</si>
  <si>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</si>
  <si>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</si>
  <si>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</si>
  <si>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</si>
  <si>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</si>
  <si>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</si>
  <si>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</si>
  <si>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</si>
  <si>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</si>
  <si>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</si>
  <si>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</si>
  <si>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</si>
  <si>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</si>
  <si>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</si>
  <si>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</si>
  <si>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</si>
  <si>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</si>
  <si>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</si>
  <si>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</si>
  <si>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</si>
  <si>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</si>
  <si>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</si>
  <si>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</si>
  <si>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</si>
  <si>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</si>
  <si>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</si>
  <si>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</si>
  <si>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</si>
  <si>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</si>
  <si>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</si>
  <si>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</si>
  <si>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</si>
  <si>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</si>
  <si>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</si>
  <si>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</si>
  <si>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</si>
  <si>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</si>
  <si>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</si>
  <si>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</si>
  <si>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</si>
  <si>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</si>
  <si>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</si>
  <si>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</si>
  <si>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</si>
  <si>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</si>
  <si>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</si>
  <si>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</si>
  <si>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</si>
  <si>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</si>
  <si>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</si>
  <si>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</si>
  <si>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</si>
  <si>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</si>
  <si>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</si>
  <si>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</si>
  <si>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</si>
  <si>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</si>
  <si>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</si>
  <si>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</si>
  <si>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</si>
  <si>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</si>
  <si>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</si>
  <si>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</si>
  <si>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</si>
  <si>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</si>
  <si>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</si>
  <si>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</si>
  <si>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</si>
  <si>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</si>
  <si>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</si>
  <si>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</si>
  <si>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</si>
  <si>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</si>
  <si>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</si>
  <si>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</si>
  <si>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</si>
  <si>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</si>
  <si>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</si>
  <si>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</si>
  <si>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</si>
  <si>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</si>
  <si>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</si>
  <si>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</si>
  <si>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</si>
  <si>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</si>
  <si>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</si>
  <si>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</si>
  <si>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</si>
  <si>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</si>
  <si>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</si>
  <si>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</si>
  <si>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</si>
  <si>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</si>
  <si>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</si>
  <si>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</si>
  <si>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</si>
  <si>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</si>
  <si>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</si>
  <si>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</si>
  <si>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</si>
  <si>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</si>
  <si>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</si>
  <si>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</si>
  <si>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</si>
  <si>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</si>
  <si>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</si>
  <si>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</si>
  <si>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</si>
  <si>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</si>
  <si>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</si>
  <si>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</si>
  <si>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</si>
  <si>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</si>
  <si>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</si>
  <si>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</si>
  <si>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</si>
  <si>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</si>
  <si>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</si>
  <si>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</si>
  <si>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</si>
  <si>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</si>
  <si>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</si>
  <si>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</si>
  <si>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</si>
  <si>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</si>
  <si>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</si>
  <si>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</si>
  <si>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</si>
  <si>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</si>
  <si>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</si>
  <si>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</si>
  <si>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</si>
  <si>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</si>
  <si>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</si>
  <si>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</si>
  <si>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</si>
  <si>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</si>
  <si>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</si>
  <si>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</si>
  <si>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</si>
  <si>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</si>
  <si>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</si>
  <si>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</si>
  <si>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</si>
  <si>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</si>
  <si>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</si>
  <si>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</si>
  <si>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</si>
  <si>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</si>
  <si>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</si>
  <si>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</si>
  <si>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</si>
  <si>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</si>
  <si>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</si>
  <si>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</si>
  <si>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</si>
  <si>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</si>
  <si>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</si>
  <si>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</si>
  <si>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</si>
  <si>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</si>
  <si>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</si>
  <si>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</si>
  <si>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</si>
  <si>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</si>
  <si>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</si>
  <si>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</si>
  <si>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</si>
  <si>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</si>
  <si>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</si>
  <si>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</si>
  <si>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</si>
  <si>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</si>
  <si>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</si>
  <si>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</si>
  <si>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</si>
  <si>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</si>
  <si>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</si>
  <si>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</si>
  <si>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</si>
  <si>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</si>
  <si>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</si>
  <si>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</si>
  <si>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</si>
  <si>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</si>
  <si>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</si>
  <si>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</si>
  <si>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</si>
  <si>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</si>
  <si>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</si>
  <si>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</si>
  <si>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</si>
  <si>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</si>
  <si>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</si>
  <si>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</si>
  <si>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</si>
  <si>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</si>
  <si>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</si>
  <si>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</si>
  <si>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</si>
  <si>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</si>
  <si>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</si>
  <si>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</si>
  <si>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</si>
  <si>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</si>
  <si>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</si>
  <si>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</si>
  <si>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</si>
  <si>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</si>
  <si>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</si>
  <si>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</si>
  <si>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</si>
  <si>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</si>
  <si>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</si>
  <si>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</si>
  <si>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</si>
  <si>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</si>
  <si>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</si>
  <si>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</si>
  <si>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</si>
  <si>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</si>
  <si>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</si>
  <si>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</si>
  <si>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</si>
  <si>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</si>
  <si>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</si>
  <si>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</si>
  <si>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</si>
  <si>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</si>
  <si>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</si>
  <si>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</si>
  <si>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</si>
  <si>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</si>
  <si>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</si>
  <si>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</si>
  <si>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</si>
  <si>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</si>
  <si>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</si>
  <si>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</si>
  <si>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</si>
  <si>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</si>
  <si>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</si>
  <si>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</si>
  <si>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</si>
  <si>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</si>
  <si>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</si>
  <si>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</si>
  <si>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</si>
  <si>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</si>
  <si>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</si>
  <si>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</si>
  <si>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</si>
  <si>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</si>
  <si>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</si>
  <si>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</si>
  <si>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</si>
  <si>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</si>
  <si>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</si>
  <si>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</si>
  <si>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</si>
  <si>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</si>
  <si>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</si>
  <si>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</si>
  <si>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</si>
  <si>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</si>
  <si>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</si>
  <si>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</si>
  <si>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</si>
  <si>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</si>
  <si>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</si>
  <si>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</si>
  <si>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</si>
  <si>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</si>
  <si>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</si>
  <si>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</si>
  <si>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</si>
  <si>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</si>
  <si>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</si>
  <si>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</si>
  <si>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</si>
  <si>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</si>
  <si>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</si>
  <si>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</si>
  <si>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</si>
  <si>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</si>
  <si>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</si>
  <si>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</si>
  <si>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</si>
  <si>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</si>
  <si>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</si>
  <si>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</si>
  <si>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</si>
  <si>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</si>
  <si>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</si>
  <si>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</si>
  <si>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</si>
  <si>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</si>
  <si>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</si>
  <si>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</si>
  <si>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</si>
  <si>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</si>
  <si>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</si>
  <si>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</si>
  <si>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</si>
  <si>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</si>
  <si>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</si>
  <si>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</si>
  <si>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</si>
  <si>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</si>
  <si>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</si>
  <si>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</si>
  <si>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</si>
  <si>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</si>
  <si>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</si>
  <si>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</si>
  <si>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</si>
  <si>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</si>
  <si>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</si>
  <si>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</si>
  <si>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</si>
  <si>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</si>
  <si>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</si>
  <si>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</si>
  <si>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</si>
  <si>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</si>
  <si>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</si>
  <si>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</si>
  <si>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</si>
  <si>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</si>
  <si>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</si>
  <si>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</si>
  <si>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</si>
  <si>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</si>
  <si>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</si>
  <si>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</si>
  <si>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</si>
  <si>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</si>
  <si>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</si>
  <si>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</si>
  <si>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</si>
  <si>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</si>
  <si>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</si>
  <si>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</si>
  <si>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</si>
  <si>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</si>
  <si>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</si>
  <si>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</si>
  <si>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</si>
  <si>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</si>
  <si>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</si>
  <si>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</si>
  <si>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</si>
  <si>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</si>
  <si>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</si>
  <si>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</si>
  <si>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</si>
  <si>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</si>
  <si>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</si>
  <si>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</si>
  <si>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</si>
  <si>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</si>
  <si>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</si>
  <si>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</si>
  <si>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</si>
  <si>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</si>
  <si>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</si>
  <si>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</si>
  <si>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</si>
  <si>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</si>
  <si>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</si>
  <si>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</si>
  <si>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</si>
  <si>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</si>
  <si>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</si>
  <si>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</si>
  <si>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</si>
  <si>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</si>
  <si>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</si>
  <si>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</si>
  <si>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</si>
  <si>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</si>
  <si>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</si>
  <si>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</si>
  <si>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</si>
  <si>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</si>
  <si>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</si>
  <si>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</si>
  <si>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</si>
  <si>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</si>
  <si>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</si>
  <si>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</si>
  <si>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</si>
  <si>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</si>
  <si>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</si>
  <si>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</si>
  <si>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</si>
  <si>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</si>
  <si>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</si>
  <si>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</si>
  <si>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</si>
  <si>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</si>
  <si>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</si>
  <si>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</si>
  <si>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</si>
  <si>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</si>
  <si>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</si>
  <si>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</si>
  <si>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</si>
  <si>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</si>
  <si>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</si>
  <si>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</si>
  <si>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</si>
  <si>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</si>
  <si>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</si>
  <si>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</si>
  <si>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</si>
  <si>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</si>
  <si>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</si>
  <si>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</si>
  <si>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</si>
  <si>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</si>
  <si>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</si>
  <si>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</si>
  <si>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</si>
  <si>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</si>
  <si>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</si>
  <si>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</si>
  <si>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</si>
  <si>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</si>
  <si>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</si>
  <si>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</si>
  <si>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</si>
  <si>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</si>
  <si>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</si>
  <si>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</si>
  <si>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</si>
  <si>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</si>
  <si>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</si>
  <si>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</si>
  <si>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</si>
  <si>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</si>
  <si>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</si>
  <si>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</si>
  <si>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</si>
  <si>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</si>
  <si>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</si>
  <si>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</si>
  <si>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</si>
  <si>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</si>
  <si>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</si>
  <si>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</si>
  <si>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</si>
  <si>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</si>
  <si>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</si>
  <si>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</si>
  <si>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</si>
  <si>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</si>
  <si>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</si>
  <si>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</si>
  <si>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</si>
  <si>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</si>
  <si>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</si>
  <si>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</si>
  <si>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</si>
  <si>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</si>
  <si>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</si>
  <si>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</si>
  <si>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</si>
  <si>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</si>
  <si>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</si>
  <si>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</si>
  <si>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</si>
  <si>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</si>
  <si>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</si>
  <si>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</si>
  <si>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</si>
  <si>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</si>
  <si>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</si>
  <si>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</si>
  <si>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</si>
  <si>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</si>
  <si>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</si>
  <si>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</si>
  <si>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</si>
  <si>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</si>
  <si>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</si>
  <si>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</si>
  <si>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</si>
  <si>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</si>
  <si>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</si>
  <si>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</si>
  <si>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</si>
  <si>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</si>
  <si>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</si>
  <si>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</si>
  <si>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</si>
  <si>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</si>
  <si>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</si>
  <si>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</si>
  <si>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</si>
  <si>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</si>
  <si>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</si>
  <si>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</si>
  <si>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</si>
  <si>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</si>
  <si>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</si>
  <si>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</si>
  <si>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</si>
  <si>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</si>
  <si>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</si>
  <si>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</si>
  <si>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</si>
  <si>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</si>
  <si>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</si>
  <si>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</si>
  <si>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</si>
  <si>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</si>
  <si>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</si>
  <si>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</si>
  <si>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</si>
  <si>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</si>
  <si>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</si>
  <si>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</si>
  <si>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</si>
  <si>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</si>
  <si>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</si>
  <si>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</si>
  <si>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</si>
  <si>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</si>
  <si>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</si>
  <si>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</si>
  <si>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</si>
  <si>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</si>
  <si>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</si>
  <si>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</si>
  <si>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</si>
  <si>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</si>
  <si>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</si>
  <si>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</si>
  <si>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</si>
  <si>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</si>
  <si>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</si>
  <si>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</si>
  <si>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</si>
  <si>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</si>
  <si>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</si>
  <si>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</si>
  <si>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</si>
  <si>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</si>
  <si>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</si>
  <si>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</si>
  <si>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</si>
  <si>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</si>
  <si>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</si>
  <si>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</si>
  <si>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</si>
  <si>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</si>
  <si>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</si>
  <si>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</si>
  <si>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</si>
  <si>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</si>
  <si>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</si>
  <si>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</si>
  <si>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</si>
  <si>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</si>
  <si>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</si>
  <si>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</si>
  <si>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</si>
  <si>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</si>
  <si>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</si>
  <si>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</si>
  <si>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</si>
  <si>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</si>
  <si>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</si>
  <si>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</si>
  <si>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</si>
  <si>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</si>
  <si>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</si>
  <si>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</si>
  <si>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</si>
  <si>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</si>
  <si>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</si>
  <si>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</si>
  <si>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</si>
  <si>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</si>
  <si>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</si>
  <si>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</si>
  <si>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</si>
  <si>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</si>
  <si>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</si>
  <si>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</si>
  <si>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</si>
  <si>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</si>
  <si>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</si>
  <si>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</si>
  <si>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</si>
  <si>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</si>
  <si>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</si>
  <si>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</si>
  <si>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</si>
  <si>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</si>
  <si>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</si>
  <si>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</si>
  <si>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</si>
  <si>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</si>
  <si>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</si>
  <si>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</si>
  <si>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</si>
  <si>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</si>
  <si>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</si>
  <si>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</si>
  <si>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</si>
  <si>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</si>
  <si>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</si>
  <si>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</si>
  <si>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</si>
  <si>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</si>
  <si>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</si>
  <si>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</si>
  <si>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</si>
  <si>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</si>
  <si>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</si>
  <si>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</si>
  <si>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</si>
  <si>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</si>
  <si>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</si>
  <si>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</si>
  <si>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</si>
  <si>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</si>
  <si>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</si>
  <si>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</si>
  <si>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</si>
  <si>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</si>
  <si>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</si>
  <si>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</si>
  <si>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</si>
  <si>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</si>
  <si>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</si>
  <si>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</si>
  <si>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</si>
  <si>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</si>
  <si>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</si>
  <si>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</si>
  <si>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</si>
  <si>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</si>
  <si>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</si>
  <si>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</si>
  <si>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</si>
  <si>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</si>
  <si>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</si>
  <si>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</si>
  <si>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</si>
  <si>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</si>
  <si>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</si>
  <si>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</si>
  <si>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</si>
  <si>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</si>
  <si>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</si>
  <si>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</si>
  <si>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</si>
  <si>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</si>
  <si>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</si>
  <si>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</si>
  <si>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</si>
  <si>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</si>
  <si>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</si>
  <si>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</si>
  <si>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</si>
  <si>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</si>
  <si>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</si>
  <si>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</si>
  <si>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</si>
  <si>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</si>
  <si>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</si>
  <si>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</si>
  <si>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</si>
  <si>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</si>
  <si>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</si>
  <si>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</si>
  <si>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</si>
  <si>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</si>
  <si>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</si>
  <si>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</si>
  <si>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</si>
  <si>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</si>
  <si>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</si>
  <si>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</si>
  <si>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</si>
  <si>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</si>
  <si>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</si>
  <si>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</si>
  <si>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</si>
  <si>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</si>
  <si>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</si>
  <si>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</si>
  <si>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</si>
  <si>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</si>
  <si>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</si>
  <si>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</si>
  <si>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</si>
  <si>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</si>
  <si>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</si>
  <si>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</si>
  <si>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</si>
  <si>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</si>
  <si>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</si>
  <si>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</si>
  <si>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</si>
  <si>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</si>
  <si>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</si>
  <si>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</si>
  <si>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</si>
  <si>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</si>
  <si>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</si>
  <si>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</si>
  <si>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</si>
  <si>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</si>
  <si>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</si>
  <si>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</si>
  <si>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</si>
  <si>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</si>
  <si>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</si>
  <si>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</si>
  <si>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</si>
  <si>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</si>
  <si>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</si>
  <si>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</si>
  <si>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</si>
  <si>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</si>
  <si>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</si>
  <si>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</si>
  <si>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</si>
  <si>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</si>
  <si>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</si>
  <si>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</si>
  <si>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</si>
  <si>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</si>
  <si>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</si>
  <si>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</si>
  <si>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</si>
  <si>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</si>
  <si>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</si>
  <si>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</si>
  <si>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</si>
  <si>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</si>
  <si>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</si>
  <si>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</si>
  <si>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</si>
  <si>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</si>
  <si>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</si>
  <si>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</si>
  <si>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</si>
  <si>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</si>
  <si>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</si>
  <si>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</si>
  <si>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</si>
  <si>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</si>
  <si>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</si>
  <si>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</si>
  <si>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</si>
  <si>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</si>
  <si>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</si>
  <si>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</si>
  <si>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</si>
  <si>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</si>
  <si>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</si>
  <si>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</si>
  <si>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</si>
  <si>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</si>
  <si>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</si>
  <si>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</si>
  <si>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</si>
  <si>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</si>
  <si>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</si>
  <si>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</si>
  <si>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</si>
  <si>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</si>
  <si>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</si>
  <si>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</si>
  <si>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</si>
  <si>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</si>
  <si>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</si>
  <si>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</si>
  <si>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</si>
  <si>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</si>
  <si>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</si>
  <si>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</si>
  <si>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</si>
  <si>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</si>
  <si>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</si>
  <si>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</si>
  <si>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</si>
  <si>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</si>
  <si>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</si>
  <si>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</si>
  <si>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</si>
  <si>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</si>
  <si>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</si>
  <si>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</si>
  <si>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</si>
  <si>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</si>
  <si>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</si>
  <si>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</si>
  <si>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</si>
  <si>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</si>
  <si>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</si>
  <si>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</si>
  <si>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</si>
  <si>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</si>
  <si>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</si>
  <si>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</si>
  <si>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</si>
  <si>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</si>
  <si>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</si>
  <si>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</si>
  <si>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</si>
  <si>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</si>
  <si>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</si>
  <si>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</si>
  <si>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</si>
  <si>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</si>
  <si>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</si>
  <si>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</si>
  <si>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</si>
  <si>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</si>
  <si>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</si>
  <si>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</si>
  <si>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</si>
  <si>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</si>
  <si>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</si>
  <si>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</si>
  <si>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</si>
  <si>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</si>
  <si>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</si>
  <si>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</si>
  <si>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</si>
  <si>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</si>
  <si>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</si>
  <si>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</si>
  <si>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</si>
  <si>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</si>
  <si>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</si>
  <si>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</si>
  <si>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</si>
  <si>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</si>
  <si>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</si>
  <si>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</si>
  <si>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</si>
  <si>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</si>
  <si>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</si>
  <si>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</si>
  <si>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</si>
  <si>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</si>
  <si>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</si>
  <si>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</si>
  <si>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</si>
  <si>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</si>
  <si>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</si>
  <si>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</si>
  <si>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</si>
  <si>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</si>
  <si>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</si>
  <si>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</si>
  <si>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</si>
  <si>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</si>
  <si>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</si>
  <si>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</si>
  <si>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</si>
  <si>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</si>
  <si>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</si>
  <si>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</si>
  <si>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</si>
  <si>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</si>
  <si>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</si>
  <si>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</si>
  <si>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</si>
  <si>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</si>
  <si>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</si>
  <si>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</si>
  <si>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</si>
  <si>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</si>
  <si>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</si>
  <si>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</si>
  <si>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</si>
  <si>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</si>
  <si>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</si>
  <si>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</si>
  <si>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</si>
  <si>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</si>
  <si>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</si>
  <si>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</si>
  <si>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</si>
  <si>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</si>
  <si>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</si>
  <si>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</si>
  <si>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</si>
  <si>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</si>
  <si>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</si>
  <si>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</si>
  <si>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</si>
  <si>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</si>
  <si>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</si>
  <si>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</si>
  <si>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</si>
  <si>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</si>
  <si>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</si>
  <si>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</si>
  <si>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</si>
  <si>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</si>
  <si>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</si>
  <si>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</si>
  <si>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</si>
  <si>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</si>
  <si>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</si>
  <si>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</si>
  <si>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</si>
  <si>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</si>
  <si>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</si>
  <si>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</si>
  <si>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</si>
  <si>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</si>
  <si>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</si>
  <si>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</si>
  <si>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</si>
  <si>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</si>
  <si>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</si>
  <si>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</si>
  <si>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</si>
  <si>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</si>
  <si>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</si>
  <si>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</si>
  <si>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</si>
  <si>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</si>
  <si>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</si>
  <si>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</si>
  <si>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</si>
  <si>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</si>
  <si>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</si>
  <si>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</si>
  <si>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</si>
  <si>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</si>
  <si>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</si>
  <si>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</si>
  <si>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</si>
  <si>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</si>
  <si>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</si>
  <si>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</si>
  <si>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</si>
  <si>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</si>
  <si>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</si>
  <si>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</si>
  <si>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</si>
  <si>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</si>
  <si>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</si>
  <si>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</si>
  <si>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</si>
  <si>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</si>
  <si>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</si>
  <si>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</si>
  <si>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</si>
  <si>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</si>
  <si>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</si>
  <si>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</si>
  <si>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</si>
  <si>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</si>
  <si>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</si>
  <si>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</si>
  <si>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</si>
  <si>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</si>
  <si>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</si>
  <si>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</si>
  <si>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</si>
  <si>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</si>
  <si>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</si>
  <si>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</si>
  <si>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</si>
  <si>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</si>
  <si>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</si>
  <si>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</si>
  <si>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</si>
  <si>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</si>
  <si>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</si>
  <si>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</si>
  <si>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</si>
  <si>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</si>
  <si>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</si>
  <si>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</si>
  <si>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</si>
  <si>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</si>
  <si>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</si>
  <si>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</si>
  <si>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</si>
  <si>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</si>
  <si>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</si>
  <si>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</si>
  <si>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</si>
  <si>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</si>
  <si>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</si>
  <si>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</si>
  <si>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</si>
  <si>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</si>
  <si>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</si>
  <si>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</si>
  <si>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</si>
  <si>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</si>
  <si>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</si>
  <si>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</si>
  <si>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</si>
  <si>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</si>
  <si>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</si>
  <si>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</si>
  <si>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</si>
  <si>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</si>
  <si>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</si>
  <si>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</si>
  <si>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</si>
  <si>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</si>
  <si>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</si>
  <si>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</si>
  <si>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</si>
  <si>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</si>
  <si>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</si>
  <si>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</si>
  <si>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</si>
  <si>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</si>
  <si>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</si>
  <si>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</si>
  <si>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</si>
  <si>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</si>
  <si>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</si>
  <si>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</si>
  <si>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</si>
  <si>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</si>
  <si>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</si>
  <si>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</si>
  <si>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</si>
  <si>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</si>
  <si>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</si>
  <si>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</si>
  <si>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</si>
  <si>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</si>
  <si>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</si>
  <si>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</si>
  <si>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</si>
  <si>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</si>
  <si>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</si>
  <si>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</si>
  <si>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</si>
  <si>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</si>
  <si>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</si>
  <si>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</si>
  <si>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</si>
  <si>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</si>
  <si>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</si>
  <si>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</si>
  <si>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</si>
  <si>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</si>
  <si>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</si>
  <si>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</si>
  <si>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</si>
  <si>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</si>
  <si>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</si>
  <si>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</si>
  <si>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</si>
  <si>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</si>
  <si>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</si>
  <si>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</si>
  <si>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</si>
  <si>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</si>
  <si>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</si>
  <si>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</si>
  <si>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</si>
  <si>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</si>
  <si>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</si>
  <si>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</si>
  <si>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</si>
  <si>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</si>
  <si>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</si>
  <si>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</si>
  <si>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</si>
  <si>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</si>
  <si>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</si>
  <si>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</si>
  <si>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</si>
  <si>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</si>
  <si>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</si>
  <si>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</si>
  <si>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</si>
  <si>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</si>
  <si>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</si>
  <si>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</si>
  <si>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</si>
  <si>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</si>
  <si>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</si>
  <si>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</si>
  <si>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</si>
  <si>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</si>
  <si>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</si>
  <si>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</si>
  <si>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</si>
  <si>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</si>
  <si>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</si>
  <si>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</si>
  <si>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</si>
  <si>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</si>
  <si>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</si>
  <si>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</si>
  <si>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</si>
  <si>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</si>
  <si>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</si>
  <si>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</si>
  <si>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</si>
  <si>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</si>
  <si>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</si>
  <si>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</si>
  <si>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</si>
  <si>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</si>
  <si>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</si>
  <si>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</si>
  <si>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</si>
  <si>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</si>
  <si>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</si>
  <si>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</si>
  <si>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</si>
  <si>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</si>
  <si>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</si>
  <si>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</si>
  <si>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</si>
  <si>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</si>
  <si>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</si>
  <si>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</si>
  <si>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</si>
  <si>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</si>
  <si>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</si>
  <si>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</si>
  <si>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</si>
  <si>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</si>
  <si>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</si>
  <si>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</si>
  <si>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</si>
  <si>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</si>
  <si>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</si>
  <si>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</si>
  <si>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</si>
  <si>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</si>
  <si>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</si>
  <si>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</si>
  <si>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</si>
  <si>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</si>
  <si>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</si>
  <si>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</si>
  <si>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</si>
  <si>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</si>
  <si>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</si>
  <si>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</si>
  <si>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</si>
  <si>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</si>
  <si>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</si>
  <si>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</si>
  <si>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</si>
  <si>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</si>
  <si>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</si>
  <si>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</si>
  <si>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</si>
  <si>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</si>
  <si>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</si>
  <si>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</si>
  <si>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</si>
  <si>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</si>
  <si>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</si>
  <si>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</si>
  <si>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</si>
  <si>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</si>
  <si>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</si>
  <si>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</si>
  <si>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</si>
  <si>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</si>
  <si>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</si>
  <si>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</si>
  <si>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</si>
  <si>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</si>
  <si>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</si>
  <si>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</si>
  <si>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</si>
  <si>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</si>
  <si>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</si>
  <si>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</si>
  <si>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</si>
  <si>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</si>
  <si>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</si>
  <si>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</si>
  <si>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</si>
  <si>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</si>
  <si>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</si>
  <si>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</si>
  <si>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</si>
  <si>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</si>
  <si>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</si>
  <si>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</si>
  <si>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</si>
  <si>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</si>
  <si>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</si>
  <si>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</si>
  <si>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</si>
  <si>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</si>
  <si>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</si>
  <si>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</si>
  <si>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</si>
  <si>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</si>
  <si>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</si>
  <si>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</si>
  <si>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</si>
  <si>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</si>
  <si>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</si>
  <si>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</si>
  <si>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</si>
  <si>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</si>
  <si>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</si>
  <si>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</si>
  <si>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</si>
  <si>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</si>
  <si>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</si>
  <si>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</si>
  <si>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</si>
  <si>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</si>
  <si>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</si>
  <si>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</si>
  <si>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</si>
  <si>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</si>
  <si>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</si>
  <si>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</si>
  <si>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</si>
  <si>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</si>
  <si>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</si>
  <si>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</si>
  <si>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</si>
  <si>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</si>
  <si>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</si>
  <si>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</si>
  <si>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</si>
  <si>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</si>
  <si>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</si>
  <si>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</si>
  <si>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</si>
  <si>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</si>
  <si>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</si>
  <si>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</si>
  <si>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</si>
  <si>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</si>
  <si>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</si>
  <si>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</si>
  <si>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</si>
  <si>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</si>
  <si>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</si>
  <si>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</si>
  <si>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</si>
  <si>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</si>
  <si>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</si>
  <si>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</si>
  <si>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</si>
  <si>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</si>
  <si>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</si>
  <si>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</si>
  <si>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</si>
  <si>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</si>
  <si>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</si>
  <si>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</si>
  <si>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</si>
  <si>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</si>
  <si>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</si>
  <si>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</si>
  <si>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</si>
  <si>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</si>
  <si>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</si>
  <si>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</si>
  <si>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</si>
  <si>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</si>
  <si>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</si>
  <si>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</si>
  <si>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</si>
  <si>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</si>
  <si>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</si>
  <si>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</si>
  <si>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</si>
  <si>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</si>
  <si>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</si>
  <si>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</si>
  <si>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</si>
  <si>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</si>
  <si>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</si>
  <si>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</si>
  <si>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</si>
  <si>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</si>
  <si>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</si>
  <si>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</si>
  <si>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</si>
  <si>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</si>
  <si>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</si>
  <si>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</si>
  <si>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</si>
  <si>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</si>
  <si>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</si>
  <si>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</si>
  <si>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</si>
  <si>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</si>
  <si>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</si>
  <si>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</si>
  <si>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</si>
  <si>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</si>
  <si>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</si>
  <si>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</si>
  <si>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</si>
  <si>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</si>
  <si>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</si>
  <si>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</si>
  <si>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</si>
  <si>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</si>
  <si>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</si>
  <si>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</si>
  <si>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</si>
  <si>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</si>
  <si>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</si>
  <si>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</si>
  <si>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</si>
  <si>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</si>
  <si>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</si>
  <si>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</si>
  <si>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</si>
  <si>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</si>
  <si>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</si>
  <si>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</si>
  <si>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</si>
  <si>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</si>
  <si>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</si>
  <si>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</si>
  <si>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</si>
  <si>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</si>
  <si>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</si>
  <si>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</si>
  <si>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</si>
  <si>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</si>
  <si>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</si>
  <si>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</si>
  <si>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</si>
  <si>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</si>
  <si>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</si>
  <si>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</si>
  <si>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</si>
  <si>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</si>
  <si>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</si>
  <si>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</si>
  <si>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</si>
  <si>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</si>
  <si>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</si>
  <si>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</si>
  <si>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</si>
  <si>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</si>
  <si>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</si>
  <si>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</si>
  <si>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</si>
  <si>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</si>
  <si>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</si>
  <si>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</si>
  <si>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</si>
  <si>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</si>
  <si>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</si>
  <si>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</si>
  <si>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</si>
  <si>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</si>
  <si>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</si>
  <si>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</si>
  <si>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</si>
  <si>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</si>
  <si>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</si>
  <si>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</si>
  <si>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</si>
  <si>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</si>
  <si>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</si>
  <si>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</si>
  <si>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</si>
  <si>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</si>
  <si>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</si>
  <si>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</si>
  <si>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</si>
  <si>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</si>
  <si>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</si>
  <si>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</si>
  <si>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</si>
  <si>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</si>
  <si>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</si>
  <si>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</si>
  <si>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</si>
  <si>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</si>
  <si>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</si>
  <si>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</si>
  <si>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</si>
  <si>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</si>
  <si>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</si>
  <si>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</si>
  <si>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</si>
  <si>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</si>
  <si>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</si>
  <si>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</si>
  <si>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</si>
  <si>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</si>
  <si>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</si>
  <si>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</si>
  <si>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</si>
  <si>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</si>
  <si>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</si>
  <si>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</si>
  <si>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</si>
  <si>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</si>
  <si>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</si>
  <si>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</si>
  <si>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</si>
  <si>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</si>
  <si>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</si>
  <si>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</si>
  <si>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</si>
  <si>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</si>
  <si>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</si>
  <si>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</si>
  <si>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</si>
  <si>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</si>
  <si>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</si>
  <si>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</si>
  <si>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</si>
  <si>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</si>
  <si>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</si>
  <si>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</si>
  <si>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</si>
  <si>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</si>
  <si>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</si>
  <si>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</si>
  <si>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</si>
  <si>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</si>
  <si>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</si>
  <si>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</si>
  <si>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</si>
  <si>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</si>
  <si>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</si>
  <si>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</si>
  <si>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</si>
  <si>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</si>
  <si>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</si>
  <si>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</si>
  <si>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</si>
  <si>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</si>
  <si>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</si>
  <si>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</si>
  <si>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</si>
  <si>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</si>
  <si>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</si>
  <si>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</si>
  <si>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</si>
  <si>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</si>
  <si>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</si>
  <si>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</si>
  <si>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</si>
  <si>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</si>
  <si>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</si>
  <si>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</si>
  <si>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</si>
  <si>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</si>
  <si>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</si>
  <si>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</si>
  <si>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</si>
  <si>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</si>
  <si>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</si>
  <si>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</si>
  <si>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</si>
  <si>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</si>
  <si>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</si>
  <si>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</si>
  <si>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</si>
  <si>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</si>
  <si>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</si>
  <si>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</si>
  <si>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</si>
  <si>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</si>
  <si>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</si>
  <si>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</si>
  <si>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</si>
  <si>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</si>
  <si>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</si>
  <si>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</si>
  <si>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</si>
  <si>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</si>
  <si>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</si>
  <si>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</si>
  <si>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</si>
  <si>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</si>
  <si>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</si>
  <si>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</si>
  <si>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</si>
  <si>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</si>
  <si>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</si>
  <si>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</si>
  <si>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</si>
  <si>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</si>
  <si>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</si>
  <si>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</si>
  <si>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</si>
  <si>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</si>
  <si>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</si>
  <si>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</si>
  <si>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</si>
  <si>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</si>
  <si>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</si>
  <si>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</si>
  <si>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</si>
  <si>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</si>
  <si>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</si>
  <si>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</si>
  <si>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</si>
  <si>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</si>
  <si>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</si>
  <si>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</si>
  <si>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</si>
  <si>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</si>
  <si>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</si>
  <si>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</si>
  <si>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</si>
  <si>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</si>
  <si>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</si>
  <si>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</si>
  <si>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</si>
  <si>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</si>
  <si>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</si>
  <si>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</si>
  <si>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</si>
  <si>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</si>
  <si>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</si>
  <si>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</si>
  <si>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</si>
  <si>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</si>
  <si>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</si>
  <si>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</si>
  <si>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</si>
  <si>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</si>
  <si>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</si>
  <si>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</si>
  <si>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</si>
  <si>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</si>
  <si>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</si>
  <si>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</si>
  <si>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</si>
  <si>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</si>
  <si>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</si>
  <si>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</si>
  <si>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</si>
  <si>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</si>
  <si>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</si>
  <si>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</si>
  <si>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</si>
  <si>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</si>
  <si>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</si>
  <si>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</si>
  <si>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</si>
  <si>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</si>
  <si>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</si>
  <si>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</si>
  <si>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</si>
  <si>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</si>
  <si>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</si>
  <si>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</si>
  <si>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</si>
  <si>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</si>
  <si>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</si>
  <si>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</si>
  <si>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</si>
  <si>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</si>
  <si>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</si>
  <si>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</si>
  <si>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</si>
  <si>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</si>
  <si>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</si>
  <si>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</si>
  <si>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</si>
  <si>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</si>
  <si>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</si>
  <si>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</si>
  <si>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</si>
  <si>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</si>
  <si>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</si>
  <si>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</si>
  <si>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</si>
  <si>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</si>
  <si>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</si>
  <si>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</si>
  <si>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</si>
  <si>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</si>
  <si>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</si>
  <si>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</si>
  <si>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</si>
  <si>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</si>
  <si>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</si>
  <si>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</si>
  <si>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</si>
  <si>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</si>
  <si>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</si>
  <si>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</si>
  <si>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</si>
  <si>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</si>
  <si>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</si>
  <si>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</si>
  <si>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</si>
  <si>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</si>
  <si>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</si>
  <si>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</si>
  <si>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</si>
  <si>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</si>
  <si>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</si>
  <si>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</si>
  <si>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</si>
  <si>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</si>
  <si>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</si>
  <si>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</si>
  <si>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</si>
  <si>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</si>
  <si>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</si>
  <si>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</si>
  <si>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</si>
  <si>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</si>
  <si>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</si>
  <si>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</si>
  <si>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</si>
  <si>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</si>
  <si>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</si>
  <si>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</si>
  <si>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</si>
  <si>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</si>
  <si>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</si>
  <si>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</si>
  <si>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</si>
  <si>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</si>
  <si>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</si>
  <si>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</si>
  <si>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</si>
  <si>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</si>
  <si>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</si>
  <si>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</si>
  <si>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</si>
  <si>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</si>
  <si>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</si>
  <si>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</si>
  <si>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</si>
  <si>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</si>
  <si>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</si>
  <si>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</si>
  <si>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</si>
  <si>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</si>
  <si>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</si>
  <si>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</si>
  <si>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</si>
  <si>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</si>
  <si>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</si>
  <si>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</si>
  <si>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</si>
  <si>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</si>
  <si>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</si>
  <si>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</si>
  <si>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</si>
  <si>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</si>
  <si>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</si>
  <si>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</si>
  <si>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</si>
  <si>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</si>
  <si>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</si>
  <si>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</si>
  <si>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</si>
  <si>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</si>
  <si>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</si>
  <si>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</si>
  <si>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</si>
  <si>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</si>
  <si>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</si>
  <si>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</si>
  <si>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</si>
  <si>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</si>
  <si>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</si>
  <si>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</si>
  <si>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</si>
  <si>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</si>
  <si>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</si>
  <si>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</si>
  <si>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</si>
  <si>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</si>
  <si>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</si>
  <si>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</si>
  <si>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</si>
  <si>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</si>
  <si>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</si>
  <si>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</si>
  <si>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</si>
  <si>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</si>
  <si>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</si>
  <si>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</si>
  <si>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</si>
  <si>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</si>
  <si>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</si>
  <si>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</si>
  <si>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</si>
  <si>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</si>
  <si>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</si>
  <si>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</si>
  <si>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</si>
  <si>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</si>
  <si>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</si>
  <si>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</si>
  <si>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</si>
  <si>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</si>
  <si>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</si>
  <si>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</si>
  <si>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</si>
  <si>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</si>
  <si>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</si>
  <si>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</si>
  <si>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</si>
  <si>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</si>
  <si>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</si>
  <si>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</si>
  <si>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</si>
  <si>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</si>
  <si>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</si>
  <si>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</si>
  <si>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</si>
  <si>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</si>
  <si>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</si>
  <si>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</si>
  <si>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</si>
  <si>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</si>
  <si>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</si>
  <si>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</si>
  <si>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</si>
  <si>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</si>
  <si>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</si>
  <si>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</si>
  <si>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</si>
  <si>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</si>
  <si>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</si>
  <si>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</si>
  <si>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</si>
  <si>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</si>
  <si>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</si>
  <si>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</si>
  <si>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</si>
  <si>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</si>
  <si>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</si>
  <si>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</si>
  <si>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</si>
  <si>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</si>
  <si>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</si>
  <si>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</si>
  <si>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</si>
  <si>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</si>
  <si>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</si>
  <si>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</si>
  <si>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</si>
  <si>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</si>
  <si>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</si>
  <si>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</si>
  <si>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</si>
  <si>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</si>
  <si>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</si>
  <si>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</si>
  <si>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</si>
  <si>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</si>
  <si>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</si>
  <si>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</si>
  <si>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</si>
  <si>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</si>
  <si>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</si>
  <si>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</si>
  <si>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</si>
  <si>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</si>
  <si>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</si>
  <si>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</si>
  <si>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</si>
  <si>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</si>
  <si>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</si>
  <si>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</si>
  <si>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</si>
  <si>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</si>
  <si>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</si>
  <si>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</si>
  <si>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</si>
  <si>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</si>
  <si>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</si>
  <si>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</si>
  <si>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</si>
  <si>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</si>
  <si>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</si>
  <si>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</si>
  <si>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</si>
  <si>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</si>
  <si>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</si>
  <si>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</si>
  <si>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</si>
  <si>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</si>
  <si>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</si>
  <si>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</si>
  <si>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</si>
  <si>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</si>
  <si>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</si>
  <si>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</si>
  <si>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</si>
  <si>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</si>
  <si>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</si>
  <si>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</si>
  <si>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</si>
  <si>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</si>
  <si>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</si>
  <si>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</si>
  <si>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</si>
  <si>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</si>
  <si>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</si>
  <si>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</si>
  <si>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</si>
  <si>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</si>
  <si>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</si>
  <si>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</si>
  <si>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</si>
  <si>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</si>
  <si>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</si>
  <si>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</si>
  <si>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</si>
  <si>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</si>
  <si>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</si>
  <si>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</si>
  <si>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</si>
  <si>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</si>
  <si>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</si>
  <si>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</si>
  <si>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</si>
  <si>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</si>
  <si>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</si>
  <si>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</si>
  <si>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</si>
  <si>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</si>
  <si>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</si>
  <si>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</si>
  <si>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</si>
  <si>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</si>
  <si>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</si>
  <si>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</si>
  <si>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</si>
  <si>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</si>
  <si>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</si>
  <si>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</si>
  <si>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</si>
  <si>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</si>
  <si>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</si>
  <si>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</si>
  <si>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</si>
  <si>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</si>
  <si>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</si>
  <si>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</si>
  <si>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</si>
  <si>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</si>
  <si>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</si>
  <si>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</si>
  <si>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</si>
  <si>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</si>
  <si>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</si>
  <si>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</si>
  <si>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</si>
  <si>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</si>
  <si>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</si>
  <si>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</si>
  <si>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</si>
  <si>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</si>
  <si>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</si>
  <si>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</si>
  <si>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</si>
  <si>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</si>
  <si>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</si>
  <si>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</si>
  <si>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</si>
  <si>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</si>
  <si>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</si>
  <si>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</si>
  <si>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</si>
  <si>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</si>
  <si>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</si>
  <si>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</si>
  <si>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</si>
  <si>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</si>
  <si>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</si>
  <si>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</si>
  <si>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</si>
  <si>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</si>
  <si>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</si>
  <si>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</si>
  <si>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</si>
  <si>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</si>
  <si>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</si>
  <si>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</si>
  <si>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</si>
  <si>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</si>
  <si>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</si>
  <si>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</si>
  <si>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</si>
  <si>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</si>
  <si>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</si>
  <si>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</si>
  <si>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</si>
  <si>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</si>
  <si>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</si>
  <si>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</si>
  <si>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</si>
  <si>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</si>
  <si>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</si>
  <si>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</si>
  <si>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</si>
  <si>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</si>
  <si>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</si>
  <si>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</si>
  <si>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</si>
  <si>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</si>
  <si>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</si>
  <si>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</si>
  <si>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</si>
  <si>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</si>
  <si>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</si>
  <si>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</si>
  <si>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</si>
  <si>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</si>
  <si>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</si>
  <si>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</si>
  <si>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</si>
  <si>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</si>
  <si>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</si>
  <si>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</si>
  <si>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</si>
  <si>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</si>
  <si>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</si>
  <si>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</si>
  <si>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</si>
  <si>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</si>
  <si>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</si>
  <si>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</si>
  <si>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</si>
  <si>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</si>
  <si>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</si>
  <si>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</si>
  <si>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</si>
  <si>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</si>
  <si>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</si>
  <si>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</si>
  <si>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</si>
  <si>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</si>
  <si>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</si>
  <si>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</si>
  <si>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</si>
  <si>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</si>
  <si>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</si>
  <si>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</si>
  <si>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</si>
  <si>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</si>
  <si>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</si>
  <si>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</si>
  <si>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</si>
  <si>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</si>
  <si>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</si>
  <si>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</si>
  <si>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</si>
  <si>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</si>
  <si>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</si>
  <si>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</si>
  <si>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</si>
  <si>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</si>
  <si>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</si>
  <si>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</si>
  <si>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</si>
  <si>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</si>
  <si>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</si>
  <si>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</si>
  <si>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</si>
  <si>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</si>
  <si>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</si>
  <si>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</si>
  <si>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</si>
  <si>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</si>
  <si>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</si>
  <si>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</si>
  <si>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</si>
  <si>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</si>
  <si>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</si>
  <si>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</si>
  <si>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</si>
  <si>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</si>
  <si>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</si>
  <si>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</si>
  <si>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</si>
  <si>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</si>
  <si>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</si>
  <si>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</si>
  <si>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</si>
  <si>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</si>
  <si>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</si>
  <si>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</si>
  <si>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</si>
  <si>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</si>
  <si>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</si>
  <si>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</si>
  <si>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</si>
  <si>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</si>
  <si>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</si>
  <si>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</si>
  <si>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</si>
  <si>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</si>
  <si>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</si>
  <si>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</si>
  <si>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</si>
  <si>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</si>
  <si>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</si>
  <si>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</si>
  <si>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</si>
  <si>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</si>
  <si>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</si>
  <si>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</si>
  <si>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</si>
  <si>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</si>
  <si>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</si>
  <si>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</si>
  <si>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</si>
  <si>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</si>
  <si>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</si>
  <si>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</si>
  <si>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</si>
  <si>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</si>
  <si>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</si>
  <si>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</si>
  <si>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</si>
  <si>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</si>
  <si>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</si>
  <si>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</si>
  <si>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</si>
  <si>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</si>
  <si>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</si>
  <si>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</si>
  <si>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</si>
  <si>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</si>
  <si>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</si>
  <si>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</si>
  <si>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</si>
  <si>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</si>
  <si>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</si>
  <si>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</si>
  <si>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</si>
  <si>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</si>
  <si>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</si>
  <si>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</si>
  <si>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</si>
  <si>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</si>
  <si>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</si>
  <si>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</si>
  <si>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</si>
  <si>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</si>
  <si>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</si>
  <si>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</si>
  <si>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</si>
  <si>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</si>
  <si>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</si>
  <si>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</si>
  <si>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</si>
  <si>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</si>
  <si>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</si>
  <si>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</si>
  <si>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</si>
  <si>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</si>
  <si>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</si>
  <si>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</si>
  <si>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</si>
  <si>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</si>
  <si>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</si>
  <si>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</si>
  <si>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</si>
  <si>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</si>
  <si>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</si>
  <si>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</si>
  <si>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</si>
  <si>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</si>
  <si>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</si>
  <si>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</si>
  <si>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</si>
  <si>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</si>
  <si>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</si>
  <si>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</si>
  <si>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</si>
  <si>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</si>
  <si>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</si>
  <si>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</si>
  <si>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</si>
  <si>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</si>
  <si>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</si>
  <si>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</si>
  <si>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</si>
  <si>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</si>
  <si>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</si>
  <si>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</si>
  <si>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</si>
  <si>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</si>
  <si>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</si>
  <si>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</si>
  <si>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</si>
  <si>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</si>
  <si>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</si>
  <si>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</si>
  <si>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</si>
  <si>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</si>
  <si>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</si>
  <si>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</si>
  <si>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</si>
  <si>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</si>
  <si>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</si>
  <si>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</si>
  <si>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</si>
  <si>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</si>
  <si>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</si>
  <si>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</si>
  <si>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</si>
  <si>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</si>
  <si>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</si>
  <si>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</si>
  <si>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</si>
  <si>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</si>
  <si>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</si>
  <si>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</si>
  <si>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</si>
  <si>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</si>
  <si>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</si>
  <si>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</si>
  <si>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</si>
  <si>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</si>
  <si>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</si>
  <si>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</si>
  <si>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</si>
  <si>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</si>
  <si>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</si>
  <si>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</si>
  <si>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</si>
  <si>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</si>
  <si>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</si>
  <si>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</si>
  <si>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</si>
  <si>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</si>
  <si>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</si>
  <si>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</si>
  <si>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</si>
  <si>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</si>
  <si>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</si>
  <si>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</si>
  <si>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</si>
  <si>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</si>
  <si>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</si>
  <si>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</si>
  <si>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</si>
  <si>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</si>
  <si>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</si>
  <si>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</si>
  <si>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</si>
  <si>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</si>
  <si>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</si>
  <si>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</si>
  <si>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</si>
  <si>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</si>
  <si>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</si>
  <si>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</si>
  <si>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</si>
  <si>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</si>
  <si>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</si>
  <si>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</si>
  <si>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</si>
  <si>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</si>
  <si>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</si>
  <si>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</si>
  <si>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</si>
  <si>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</si>
  <si>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</si>
  <si>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</si>
  <si>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</si>
  <si>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</si>
  <si>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</si>
  <si>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</si>
  <si>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</si>
  <si>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</si>
  <si>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</si>
  <si>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</si>
  <si>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</si>
  <si>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</si>
  <si>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</si>
  <si>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</si>
  <si>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</si>
  <si>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</si>
  <si>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</si>
  <si>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</si>
  <si>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</si>
  <si>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</si>
  <si>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</si>
  <si>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</si>
  <si>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</si>
  <si>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</si>
  <si>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</si>
  <si>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</si>
  <si>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</si>
  <si>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</si>
  <si>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</si>
  <si>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</si>
  <si>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</si>
  <si>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</si>
  <si>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</si>
  <si>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</si>
  <si>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</si>
  <si>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</si>
  <si>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</si>
  <si>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</si>
  <si>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</si>
  <si>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</si>
  <si>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</si>
  <si>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</si>
  <si>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</si>
  <si>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</si>
  <si>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</si>
  <si>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</si>
  <si>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</si>
  <si>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</si>
  <si>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</si>
  <si>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</si>
  <si>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</si>
  <si>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</si>
  <si>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</si>
  <si>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</si>
  <si>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</si>
  <si>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</si>
  <si>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</si>
  <si>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</si>
  <si>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</si>
  <si>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</si>
  <si>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</si>
  <si>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</si>
  <si>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</si>
  <si>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</si>
  <si>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</si>
  <si>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</si>
  <si>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</si>
  <si>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</si>
  <si>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</si>
  <si>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</si>
  <si>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</si>
  <si>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</si>
  <si>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</si>
  <si>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</si>
  <si>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</si>
  <si>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</si>
  <si>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</si>
  <si>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</si>
  <si>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</si>
  <si>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</si>
  <si>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</si>
  <si>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</si>
  <si>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</si>
  <si>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</si>
  <si>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</si>
  <si>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</si>
  <si>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</si>
  <si>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</si>
  <si>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</si>
  <si>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</si>
  <si>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</si>
  <si>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</si>
  <si>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</si>
  <si>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</si>
  <si>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</si>
  <si>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</si>
  <si>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</si>
  <si>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</si>
  <si>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</si>
  <si>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</si>
  <si>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</si>
  <si>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</si>
  <si>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</si>
  <si>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</si>
  <si>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</si>
  <si>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</si>
  <si>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</si>
  <si>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</si>
  <si>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</si>
  <si>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</si>
  <si>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</si>
  <si>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</si>
  <si>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</si>
  <si>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</si>
  <si>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</si>
  <si>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</si>
  <si>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</si>
  <si>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</si>
  <si>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</si>
  <si>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</si>
  <si>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</si>
  <si>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</si>
  <si>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</si>
  <si>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</si>
  <si>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</si>
  <si>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</si>
  <si>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</si>
  <si>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</si>
  <si>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</si>
  <si>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</si>
  <si>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</si>
  <si>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</si>
  <si>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</si>
  <si>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</si>
  <si>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</si>
  <si>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</si>
  <si>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</si>
  <si>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</si>
  <si>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</si>
  <si>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</si>
  <si>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</si>
  <si>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</si>
  <si>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</si>
  <si>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</si>
  <si>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</si>
  <si>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</si>
  <si>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</si>
  <si>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</si>
  <si>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</si>
  <si>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</si>
  <si>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</si>
  <si>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</si>
  <si>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</si>
  <si>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</si>
  <si>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</si>
  <si>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</si>
  <si>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</si>
  <si>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</si>
  <si>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</si>
  <si>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</si>
  <si>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</si>
  <si>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</si>
  <si>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</si>
  <si>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</si>
  <si>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</si>
  <si>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</si>
  <si>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</si>
  <si>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</si>
  <si>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</si>
  <si>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</si>
  <si>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</si>
  <si>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</si>
  <si>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</si>
  <si>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</si>
  <si>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</si>
  <si>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</si>
  <si>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</si>
  <si>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</si>
  <si>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</si>
  <si>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</si>
  <si>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</si>
  <si>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</si>
  <si>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</si>
  <si>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</si>
  <si>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</si>
  <si>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</si>
  <si>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</si>
  <si>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</si>
  <si>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</si>
  <si>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</si>
  <si>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</si>
  <si>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</si>
  <si>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</si>
  <si>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</si>
  <si>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</si>
  <si>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</si>
  <si>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</si>
  <si>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</si>
  <si>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</si>
  <si>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</si>
  <si>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</si>
  <si>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</si>
  <si>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</si>
  <si>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</si>
  <si>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</si>
  <si>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</si>
  <si>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</si>
  <si>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</si>
  <si>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</si>
  <si>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</si>
  <si>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</si>
  <si>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</si>
  <si>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</si>
  <si>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</si>
  <si>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</si>
  <si>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</si>
  <si>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</si>
  <si>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</si>
  <si>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</si>
  <si>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</si>
  <si>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</si>
  <si>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</si>
  <si>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</si>
  <si>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</si>
  <si>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</si>
  <si>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</si>
  <si>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</si>
  <si>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</si>
  <si>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</si>
  <si>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</si>
  <si>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</si>
  <si>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</si>
  <si>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</si>
  <si>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</si>
  <si>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</si>
  <si>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</si>
  <si>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</si>
  <si>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</si>
  <si>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</si>
  <si>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</si>
  <si>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</si>
  <si>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</si>
  <si>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</si>
  <si>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</si>
  <si>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</si>
  <si>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</si>
  <si>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</si>
  <si>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</si>
  <si>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</si>
  <si>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</si>
  <si>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</si>
  <si>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</si>
  <si>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</si>
  <si>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</si>
  <si>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</si>
  <si>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</si>
  <si>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</si>
  <si>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</si>
  <si>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</si>
  <si>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</si>
  <si>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</si>
  <si>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</si>
  <si>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</si>
  <si>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</si>
  <si>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</si>
  <si>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</si>
  <si>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</si>
  <si>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</si>
  <si>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</si>
  <si>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</si>
  <si>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</si>
  <si>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</si>
  <si>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</si>
  <si>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</si>
  <si>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</si>
  <si>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</si>
  <si>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</si>
  <si>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</si>
  <si>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</si>
  <si>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</si>
  <si>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</si>
  <si>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</si>
  <si>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</si>
  <si>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</si>
  <si>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</si>
  <si>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</si>
  <si>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</si>
  <si>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</si>
  <si>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</si>
  <si>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</si>
  <si>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</si>
  <si>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</si>
  <si>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</si>
  <si>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</si>
  <si>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</si>
  <si>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</si>
  <si>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</si>
  <si>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</si>
  <si>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</si>
  <si>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</si>
  <si>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</si>
  <si>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</si>
  <si>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</si>
  <si>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</si>
  <si>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</si>
  <si>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</si>
  <si>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</si>
  <si>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</si>
  <si>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</si>
  <si>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</si>
  <si>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</si>
  <si>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</si>
  <si>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</si>
  <si>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</si>
  <si>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</si>
  <si>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</si>
  <si>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</si>
  <si>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</si>
  <si>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</si>
  <si>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</si>
  <si>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</si>
  <si>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</si>
  <si>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</si>
  <si>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</si>
  <si>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</si>
  <si>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</si>
  <si>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</si>
  <si>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</si>
  <si>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</si>
  <si>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</si>
  <si>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</si>
  <si>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</si>
  <si>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</si>
  <si>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</si>
  <si>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</si>
  <si>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</si>
  <si>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</si>
  <si>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</si>
  <si>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</si>
  <si>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</si>
  <si>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</si>
  <si>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</si>
  <si>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</si>
  <si>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</si>
  <si>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</si>
  <si>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</si>
  <si>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</si>
  <si>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</si>
  <si>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</si>
  <si>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</si>
  <si>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</si>
  <si>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</si>
  <si>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</si>
  <si>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</si>
  <si>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</si>
  <si>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</si>
  <si>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</si>
  <si>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</si>
  <si>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</si>
  <si>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</si>
  <si>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</si>
  <si>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</si>
  <si>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</si>
  <si>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</si>
  <si>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</si>
  <si>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</si>
  <si>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</si>
  <si>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</si>
  <si>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</si>
  <si>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</si>
  <si>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</si>
  <si>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</si>
  <si>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</si>
  <si>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</si>
  <si>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</si>
  <si>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</si>
  <si>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</si>
  <si>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</si>
  <si>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</si>
  <si>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</si>
  <si>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</si>
  <si>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</si>
  <si>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</si>
  <si>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</si>
  <si>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</si>
  <si>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</si>
  <si>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</si>
  <si>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</si>
  <si>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</si>
  <si>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</si>
  <si>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</si>
  <si>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</si>
  <si>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</si>
  <si>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</si>
  <si>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</si>
  <si>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</si>
  <si>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</si>
  <si>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</si>
  <si>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</si>
  <si>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</si>
  <si>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</si>
  <si>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</si>
  <si>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</si>
  <si>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</si>
  <si>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</si>
  <si>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</si>
  <si>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</si>
  <si>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</si>
  <si>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</si>
  <si>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</si>
  <si>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</si>
  <si>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</si>
  <si>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</si>
  <si>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</si>
  <si>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</si>
  <si>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</si>
  <si>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</si>
  <si>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</si>
  <si>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</si>
  <si>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</si>
  <si>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</si>
  <si>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</si>
  <si>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</si>
  <si>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</si>
  <si>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</si>
  <si>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</si>
  <si>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</si>
  <si>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</si>
  <si>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</si>
  <si>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</si>
  <si>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</si>
  <si>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</si>
  <si>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</si>
  <si>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</si>
  <si>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</si>
  <si>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</si>
  <si>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</si>
  <si>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</si>
  <si>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</si>
  <si>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</si>
  <si>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</si>
  <si>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</si>
  <si>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</si>
  <si>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</si>
  <si>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</si>
  <si>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</si>
  <si>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</si>
  <si>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</si>
  <si>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</si>
  <si>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</si>
  <si>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</si>
  <si>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</si>
  <si>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</si>
  <si>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</si>
  <si>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</si>
  <si>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</si>
  <si>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</si>
  <si>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</si>
  <si>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</si>
  <si>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</si>
  <si>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</si>
  <si>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</si>
  <si>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</si>
  <si>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</si>
  <si>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</si>
  <si>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</si>
  <si>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</si>
  <si>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</si>
  <si>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</si>
  <si>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</si>
  <si>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</si>
  <si>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</si>
  <si>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</si>
  <si>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</si>
  <si>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</si>
  <si>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</si>
  <si>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</si>
  <si>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</si>
  <si>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</si>
  <si>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</si>
  <si>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</si>
  <si>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</si>
  <si>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</si>
  <si>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</si>
  <si>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</si>
  <si>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</si>
  <si>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</si>
  <si>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</si>
  <si>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</si>
  <si>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</si>
  <si>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</si>
  <si>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</si>
  <si>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</si>
  <si>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</si>
  <si>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</si>
  <si>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</si>
  <si>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</si>
  <si>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</si>
  <si>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</si>
  <si>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</si>
  <si>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</si>
  <si>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</si>
  <si>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</si>
  <si>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</si>
  <si>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</si>
  <si>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</si>
  <si>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</si>
  <si>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</si>
  <si>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</si>
  <si>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</si>
  <si>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</si>
  <si>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</si>
  <si>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</si>
  <si>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</si>
  <si>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</si>
  <si>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</si>
  <si>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</si>
  <si>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</si>
  <si>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</si>
  <si>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</si>
  <si>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</si>
  <si>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</si>
  <si>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</si>
  <si>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</si>
  <si>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</si>
  <si>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</si>
  <si>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</si>
  <si>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</si>
  <si>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</si>
  <si>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</si>
  <si>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</si>
  <si>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</si>
  <si>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</si>
  <si>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</si>
  <si>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</si>
  <si>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</si>
  <si>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</si>
  <si>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</si>
  <si>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</si>
  <si>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</si>
  <si>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</si>
  <si>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</si>
  <si>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</si>
  <si>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</si>
  <si>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</si>
  <si>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</si>
  <si>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</si>
  <si>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</si>
  <si>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</si>
  <si>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</si>
  <si>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</si>
  <si>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</si>
  <si>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</si>
  <si>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</si>
  <si>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</si>
  <si>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</si>
  <si>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</si>
  <si>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</si>
  <si>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</si>
  <si>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</si>
  <si>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</si>
  <si>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</si>
  <si>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</si>
  <si>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</si>
  <si>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</si>
  <si>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</si>
  <si>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</si>
  <si>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</si>
  <si>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</si>
  <si>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</si>
  <si>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</si>
  <si>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</si>
  <si>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</si>
  <si>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</si>
  <si>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</si>
  <si>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</si>
  <si>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</si>
  <si>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</si>
  <si>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</si>
  <si>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</si>
  <si>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</si>
  <si>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</si>
  <si>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</si>
  <si>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</si>
  <si>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</si>
  <si>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</si>
  <si>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</si>
  <si>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</si>
  <si>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</si>
  <si>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</si>
  <si>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</si>
  <si>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</si>
  <si>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</si>
  <si>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</si>
  <si>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</si>
  <si>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</si>
  <si>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</si>
  <si>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</si>
  <si>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</si>
  <si>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</si>
  <si>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</si>
  <si>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</si>
  <si>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</si>
  <si>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</si>
  <si>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</si>
  <si>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</si>
  <si>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</si>
  <si>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</si>
  <si>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</si>
  <si>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</si>
  <si>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</si>
  <si>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</si>
  <si>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</si>
  <si>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</si>
  <si>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</si>
  <si>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</si>
  <si>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</si>
  <si>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</si>
  <si>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</si>
  <si>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</si>
  <si>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</si>
  <si>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</si>
  <si>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</si>
  <si>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</si>
  <si>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</si>
  <si>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</si>
  <si>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</si>
  <si>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</si>
  <si>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</si>
  <si>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</si>
  <si>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</si>
  <si>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</si>
  <si>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</si>
  <si>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</si>
  <si>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</si>
  <si>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</si>
  <si>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</si>
  <si>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</si>
  <si>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</si>
  <si>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</si>
  <si>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</si>
  <si>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</si>
  <si>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</si>
  <si>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</si>
  <si>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</si>
  <si>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</si>
  <si>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</si>
  <si>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</si>
  <si>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</si>
  <si>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</si>
  <si>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</si>
  <si>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</si>
  <si>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</si>
  <si>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</si>
  <si>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</si>
  <si>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</si>
  <si>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</si>
  <si>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</si>
  <si>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</si>
  <si>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</si>
  <si>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</si>
  <si>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</si>
  <si>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</si>
  <si>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</si>
  <si>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</si>
  <si>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</si>
  <si>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</si>
  <si>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</si>
  <si>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</si>
  <si>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</si>
  <si>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</si>
  <si>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</si>
  <si>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</si>
  <si>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</si>
  <si>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</si>
  <si>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</si>
  <si>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</si>
  <si>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</si>
  <si>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</si>
  <si>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</si>
  <si>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</si>
  <si>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</si>
  <si>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</si>
  <si>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</si>
  <si>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</si>
  <si>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</si>
  <si>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</si>
  <si>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</si>
  <si>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</si>
  <si>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</si>
  <si>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</si>
  <si>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</si>
  <si>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</si>
  <si>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</si>
  <si>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</si>
  <si>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</si>
  <si>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</si>
  <si>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</si>
  <si>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</si>
  <si>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</si>
  <si>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</si>
  <si>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</si>
  <si>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</si>
  <si>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</si>
  <si>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</si>
  <si>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</si>
  <si>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</si>
  <si>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</si>
  <si>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</si>
  <si>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</si>
  <si>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</si>
  <si>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</si>
  <si>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</si>
  <si>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</si>
  <si>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</si>
  <si>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</si>
  <si>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</si>
  <si>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</si>
  <si>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</si>
  <si>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</si>
  <si>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</si>
  <si>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</si>
  <si>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</si>
  <si>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</si>
  <si>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</si>
  <si>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</si>
  <si>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</si>
  <si>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</si>
  <si>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</si>
  <si>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</si>
  <si>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</si>
  <si>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</si>
  <si>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</si>
  <si>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</si>
  <si>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</si>
  <si>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</si>
  <si>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</si>
  <si>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</si>
  <si>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</si>
  <si>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</si>
  <si>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</si>
  <si>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</si>
  <si>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</si>
  <si>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</si>
  <si>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</si>
  <si>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</si>
  <si>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</si>
  <si>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</si>
  <si>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</si>
  <si>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</si>
  <si>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</si>
  <si>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</si>
  <si>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</si>
  <si>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</si>
  <si>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</si>
  <si>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</si>
  <si>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</si>
  <si>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</si>
  <si>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</si>
  <si>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</si>
  <si>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</si>
  <si>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</si>
  <si>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</si>
  <si>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</si>
  <si>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</si>
  <si>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</si>
  <si>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</si>
  <si>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</si>
  <si>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</si>
  <si>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</si>
  <si>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</si>
  <si>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</si>
  <si>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</si>
  <si>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</si>
  <si>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</si>
  <si>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</si>
  <si>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</si>
  <si>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</si>
  <si>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</si>
  <si>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</si>
  <si>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</si>
  <si>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</si>
  <si>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</si>
  <si>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</si>
  <si>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</si>
  <si>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</si>
  <si>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</si>
  <si>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</si>
  <si>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</si>
  <si>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</si>
  <si>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</si>
  <si>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</si>
  <si>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</si>
  <si>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</si>
  <si>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</si>
  <si>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</si>
  <si>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</si>
  <si>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</si>
  <si>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</si>
  <si>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</si>
  <si>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</si>
  <si>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</si>
  <si>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</si>
  <si>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</si>
  <si>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</si>
  <si>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</si>
  <si>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</si>
  <si>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</si>
  <si>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</si>
  <si>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</si>
  <si>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</si>
  <si>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</si>
  <si>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</si>
  <si>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</si>
  <si>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</si>
  <si>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</si>
  <si>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</si>
  <si>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</si>
  <si>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</si>
  <si>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</si>
  <si>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</si>
  <si>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</si>
  <si>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</si>
  <si>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</si>
  <si>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</si>
  <si>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</si>
  <si>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</si>
  <si>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</si>
  <si>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</si>
  <si>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</si>
  <si>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</si>
  <si>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</si>
  <si>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</si>
  <si>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</si>
  <si>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</si>
  <si>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</si>
  <si>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</si>
  <si>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</si>
  <si>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</si>
  <si>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</si>
  <si>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</si>
  <si>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</si>
  <si>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</si>
  <si>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</si>
  <si>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</si>
  <si>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</si>
  <si>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</si>
  <si>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</si>
  <si>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</si>
  <si>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</si>
  <si>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</si>
  <si>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</si>
  <si>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</si>
  <si>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</si>
  <si>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</si>
  <si>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</si>
  <si>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</si>
  <si>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</si>
  <si>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</si>
  <si>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</si>
  <si>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</si>
  <si>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</si>
  <si>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</si>
  <si>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</si>
  <si>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</si>
  <si>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</si>
  <si>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</si>
  <si>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</si>
  <si>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</si>
  <si>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</si>
  <si>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</si>
  <si>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</si>
  <si>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</si>
  <si>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</si>
  <si>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</si>
  <si>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</si>
  <si>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</si>
  <si>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</si>
  <si>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</si>
  <si>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</si>
  <si>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</si>
  <si>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</si>
  <si>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</si>
  <si>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</si>
  <si>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</si>
  <si>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</si>
  <si>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</si>
  <si>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</si>
  <si>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</si>
  <si>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</si>
  <si>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</si>
  <si>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</si>
  <si>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</si>
  <si>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</si>
  <si>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</si>
  <si>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</si>
  <si>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</si>
  <si>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</si>
  <si>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</si>
  <si>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</si>
  <si>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</si>
  <si>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</si>
  <si>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</si>
  <si>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</si>
  <si>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</si>
  <si>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</si>
  <si>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</si>
  <si>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</si>
  <si>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</si>
  <si>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</si>
  <si>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</si>
  <si>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</si>
  <si>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</si>
  <si>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</si>
  <si>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</si>
  <si>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</si>
  <si>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</si>
  <si>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</si>
  <si>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</si>
  <si>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</si>
  <si>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</si>
  <si>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</si>
  <si>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</si>
  <si>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</si>
  <si>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</si>
  <si>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</si>
  <si>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</si>
  <si>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</si>
  <si>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</si>
  <si>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</si>
  <si>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</si>
  <si>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</si>
  <si>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</si>
  <si>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</si>
  <si>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</si>
  <si>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</si>
  <si>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</si>
  <si>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</si>
  <si>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</si>
  <si>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</si>
  <si>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</si>
  <si>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</si>
  <si>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</si>
  <si>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</si>
  <si>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</si>
  <si>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</si>
  <si>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</si>
  <si>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</si>
  <si>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</si>
  <si>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</si>
  <si>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</si>
  <si>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</si>
  <si>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</si>
  <si>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</si>
  <si>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</si>
  <si>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</si>
  <si>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</si>
  <si>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</si>
  <si>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</si>
  <si>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</si>
  <si>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</si>
  <si>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</si>
  <si>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</si>
  <si>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</si>
  <si>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</si>
  <si>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</si>
  <si>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</si>
  <si>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</si>
  <si>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</si>
  <si>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</si>
  <si>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</si>
  <si>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</si>
  <si>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</si>
  <si>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</si>
  <si>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</si>
  <si>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</si>
  <si>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</si>
  <si>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</si>
  <si>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</si>
  <si>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</si>
  <si>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</si>
  <si>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</si>
  <si>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</si>
  <si>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</si>
  <si>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</si>
  <si>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</si>
  <si>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</si>
  <si>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</si>
  <si>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</si>
  <si>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</si>
  <si>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</si>
  <si>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</si>
  <si>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</si>
  <si>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</si>
  <si>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</si>
  <si>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</si>
  <si>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</si>
  <si>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</si>
  <si>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</si>
  <si>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</si>
  <si>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</si>
  <si>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</si>
  <si>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</si>
  <si>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</si>
  <si>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</si>
  <si>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</si>
  <si>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</si>
  <si>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</si>
  <si>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</si>
  <si>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</si>
  <si>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</si>
  <si>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</si>
  <si>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</si>
  <si>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</si>
  <si>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</si>
  <si>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</si>
  <si>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</si>
  <si>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</si>
  <si>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</si>
  <si>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</si>
  <si>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</si>
  <si>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</si>
  <si>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</si>
  <si>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</si>
  <si>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</si>
  <si>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</si>
  <si>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</si>
  <si>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</si>
  <si>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</si>
  <si>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</si>
  <si>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</si>
  <si>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</si>
  <si>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</si>
  <si>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</si>
  <si>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</si>
  <si>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</si>
  <si>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</si>
  <si>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</si>
  <si>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</si>
  <si>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</si>
  <si>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</si>
  <si>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</si>
  <si>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</si>
  <si>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</si>
  <si>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</si>
  <si>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</si>
  <si>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</si>
  <si>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</si>
  <si>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</si>
  <si>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</si>
  <si>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</si>
  <si>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</si>
  <si>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</si>
  <si>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</si>
  <si>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</si>
  <si>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</si>
  <si>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</si>
  <si>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</si>
  <si>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</si>
  <si>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</si>
  <si>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</si>
  <si>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</si>
  <si>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</si>
  <si>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</si>
  <si>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</si>
  <si>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</si>
  <si>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</si>
  <si>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</si>
  <si>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</si>
  <si>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</si>
  <si>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</si>
  <si>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</si>
  <si>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</si>
  <si>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</si>
  <si>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</si>
  <si>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</si>
  <si>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</si>
  <si>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</si>
  <si>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</si>
  <si>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</si>
  <si>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</si>
  <si>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</si>
  <si>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</si>
  <si>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</si>
  <si>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</si>
  <si>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</si>
  <si>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</si>
  <si>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</si>
  <si>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</si>
  <si>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</si>
  <si>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</si>
  <si>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</si>
  <si>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</si>
  <si>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</si>
  <si>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</si>
  <si>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</si>
  <si>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</si>
  <si>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</si>
  <si>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</si>
  <si>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</si>
  <si>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</si>
  <si>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</si>
  <si>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</si>
  <si>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</si>
  <si>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</si>
  <si>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</si>
  <si>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</si>
  <si>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</si>
  <si>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</si>
  <si>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</si>
  <si>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</si>
  <si>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</si>
  <si>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</si>
  <si>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</si>
  <si>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</si>
  <si>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</si>
  <si>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</si>
  <si>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</si>
  <si>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</si>
  <si>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</si>
  <si>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</si>
  <si>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</si>
  <si>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</si>
  <si>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</si>
  <si>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</si>
  <si>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</si>
  <si>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</si>
  <si>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</si>
  <si>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</si>
  <si>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</si>
  <si>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</si>
  <si>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</si>
  <si>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</si>
  <si>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</si>
  <si>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</si>
  <si>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</si>
  <si>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</si>
  <si>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</si>
  <si>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</si>
  <si>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</si>
  <si>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</si>
  <si>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</si>
  <si>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</si>
  <si>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</si>
  <si>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</si>
  <si>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</si>
  <si>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</si>
  <si>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</si>
  <si>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</si>
  <si>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</si>
  <si>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</si>
  <si>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</si>
  <si>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</si>
  <si>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</si>
  <si>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</si>
  <si>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</si>
  <si>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</si>
  <si>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</si>
  <si>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</si>
  <si>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</si>
  <si>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</si>
  <si>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</si>
  <si>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</si>
  <si>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</si>
  <si>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</si>
  <si>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</si>
  <si>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</si>
  <si>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</si>
  <si>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</si>
  <si>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</si>
  <si>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</si>
  <si>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</si>
  <si>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</si>
  <si>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</si>
  <si>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</si>
  <si>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</si>
  <si>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</si>
  <si>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</si>
  <si>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</si>
  <si>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</si>
  <si>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</si>
  <si>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</si>
  <si>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</si>
  <si>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</si>
  <si>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</si>
  <si>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</si>
  <si>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</si>
  <si>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</si>
  <si>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</si>
  <si>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</si>
  <si>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</si>
  <si>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</si>
  <si>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</si>
  <si>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</si>
  <si>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</si>
  <si>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</si>
  <si>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</si>
  <si>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</si>
  <si>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</si>
  <si>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</si>
  <si>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</si>
  <si>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</si>
  <si>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</si>
  <si>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</si>
  <si>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</si>
  <si>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</si>
  <si>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</si>
  <si>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</si>
  <si>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</si>
  <si>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</si>
  <si>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</si>
  <si>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</si>
  <si>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</si>
  <si>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</si>
  <si>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</si>
  <si>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</si>
  <si>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</si>
  <si>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</si>
  <si>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</si>
  <si>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</si>
  <si>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</si>
  <si>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</si>
  <si>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</si>
  <si>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</si>
  <si>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</si>
  <si>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</si>
  <si>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</si>
  <si>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</si>
  <si>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</si>
  <si>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</si>
  <si>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</si>
  <si>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</si>
  <si>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</si>
  <si>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</si>
  <si>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</si>
  <si>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</si>
  <si>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</si>
  <si>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</si>
  <si>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</si>
  <si>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</si>
  <si>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</si>
  <si>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</si>
  <si>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</si>
  <si>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</si>
  <si>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</si>
  <si>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</si>
  <si>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</si>
  <si>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</si>
  <si>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</si>
  <si>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</si>
  <si>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</si>
  <si>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</si>
  <si>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</si>
  <si>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</si>
  <si>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</si>
  <si>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</si>
  <si>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</si>
  <si>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</si>
  <si>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</si>
  <si>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</si>
  <si>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</si>
  <si>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</si>
  <si>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</si>
  <si>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</si>
  <si>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</si>
  <si>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</si>
  <si>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</si>
  <si>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</si>
  <si>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</si>
  <si>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</si>
  <si>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</si>
  <si>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</si>
  <si>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</si>
  <si>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</si>
  <si>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</si>
  <si>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</si>
  <si>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</si>
  <si>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</si>
  <si>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</si>
  <si>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</si>
  <si>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</si>
  <si>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</si>
  <si>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</si>
  <si>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</si>
  <si>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</si>
  <si>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</si>
  <si>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</si>
  <si>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</si>
  <si>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</si>
  <si>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</si>
  <si>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</si>
  <si>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</si>
  <si>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</si>
  <si>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</si>
  <si>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</si>
  <si>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</si>
  <si>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</si>
  <si>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</si>
  <si>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</si>
  <si>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</si>
  <si>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</si>
  <si>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</si>
  <si>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</si>
  <si>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</si>
  <si>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</si>
  <si>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</si>
  <si>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</si>
  <si>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</si>
  <si>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</si>
  <si>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</si>
  <si>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</si>
  <si>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</si>
  <si>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</si>
  <si>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</si>
  <si>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</si>
  <si>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</si>
  <si>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</si>
  <si>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</si>
  <si>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</si>
  <si>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</si>
  <si>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</si>
  <si>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</si>
  <si>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</si>
  <si>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</si>
  <si>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</si>
  <si>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</si>
  <si>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</si>
  <si>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</si>
  <si>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</si>
  <si>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</si>
  <si>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</si>
  <si>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</si>
  <si>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</si>
  <si>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</si>
  <si>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</si>
  <si>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</si>
  <si>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</si>
  <si>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</si>
  <si>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</si>
  <si>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</si>
  <si>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</si>
  <si>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</si>
  <si>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</si>
  <si>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</si>
  <si>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</si>
  <si>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</si>
  <si>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</si>
  <si>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</si>
  <si>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</si>
  <si>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</si>
  <si>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</si>
  <si>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</si>
  <si>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</si>
  <si>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</si>
  <si>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</si>
  <si>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</si>
  <si>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</si>
  <si>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</si>
  <si>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</si>
  <si>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</si>
  <si>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</si>
  <si>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</si>
  <si>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</si>
  <si>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</si>
  <si>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</si>
  <si>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</si>
  <si>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</si>
  <si>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</si>
  <si>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</si>
  <si>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</si>
  <si>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</si>
  <si>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</si>
  <si>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</si>
  <si>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</si>
  <si>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</si>
  <si>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</si>
  <si>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</si>
  <si>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</si>
  <si>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</si>
  <si>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</si>
  <si>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</si>
  <si>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</si>
  <si>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</si>
  <si>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</si>
  <si>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</si>
  <si>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</si>
  <si>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</si>
  <si>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</si>
  <si>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</si>
  <si>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</si>
  <si>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</si>
  <si>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</si>
  <si>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</si>
  <si>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</si>
  <si>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</si>
  <si>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</si>
  <si>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</si>
  <si>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</si>
  <si>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</si>
  <si>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</si>
  <si>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</si>
  <si>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</si>
  <si>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</si>
  <si>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</si>
  <si>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</si>
  <si>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</si>
  <si>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</si>
  <si>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</si>
  <si>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</si>
  <si>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</si>
  <si>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</si>
  <si>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</si>
  <si>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</si>
  <si>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</si>
  <si>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</si>
  <si>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</si>
  <si>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</si>
  <si>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</si>
  <si>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</si>
  <si>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</si>
  <si>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</si>
  <si>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</si>
  <si>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</si>
  <si>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</si>
  <si>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</si>
  <si>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</si>
  <si>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</si>
  <si>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</si>
  <si>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</si>
  <si>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</si>
  <si>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</si>
  <si>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</si>
  <si>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</si>
  <si>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</si>
  <si>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</si>
  <si>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</si>
  <si>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</si>
  <si>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</si>
  <si>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</si>
  <si>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</si>
  <si>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</si>
  <si>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</si>
  <si>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</si>
  <si>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</si>
  <si>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</si>
  <si>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</si>
  <si>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</si>
  <si>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</si>
  <si>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</si>
  <si>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</si>
  <si>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</si>
  <si>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</si>
  <si>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</si>
  <si>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</si>
  <si>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</si>
  <si>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</si>
  <si>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</si>
  <si>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</si>
  <si>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</si>
  <si>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</si>
  <si>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</si>
  <si>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</si>
  <si>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</si>
  <si>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</si>
  <si>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</si>
  <si>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</si>
  <si>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</si>
  <si>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</si>
  <si>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</si>
  <si>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</si>
  <si>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</si>
  <si>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</si>
  <si>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</si>
  <si>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</si>
  <si>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</si>
  <si>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</si>
  <si>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</si>
  <si>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</si>
  <si>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</si>
  <si>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</si>
  <si>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</si>
  <si>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</si>
  <si>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</si>
  <si>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</si>
  <si>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</si>
  <si>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</si>
  <si>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</si>
  <si>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</si>
  <si>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</si>
  <si>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</si>
  <si>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</si>
  <si>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</si>
  <si>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</si>
  <si>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</si>
  <si>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</si>
  <si>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</si>
  <si>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</si>
  <si>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</si>
  <si>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</si>
  <si>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</si>
  <si>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</si>
  <si>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</si>
  <si>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</si>
  <si>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</si>
  <si>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</si>
  <si>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</si>
  <si>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</si>
  <si>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</si>
  <si>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</si>
  <si>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</si>
  <si>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</si>
  <si>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</si>
  <si>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</si>
  <si>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</si>
  <si>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</si>
  <si>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</si>
  <si>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</si>
  <si>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</si>
  <si>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</si>
  <si>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</si>
  <si>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</si>
  <si>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</si>
  <si>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</si>
  <si>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</si>
  <si>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</si>
  <si>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</si>
  <si>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</si>
  <si>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</si>
  <si>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</si>
  <si>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</si>
  <si>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</si>
  <si>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</si>
  <si>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</si>
  <si>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</si>
  <si>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</si>
  <si>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</si>
  <si>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</si>
  <si>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</si>
  <si>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</si>
  <si>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</si>
  <si>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</si>
  <si>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</si>
  <si>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</si>
  <si>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</si>
  <si>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</si>
  <si>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</si>
  <si>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</si>
  <si>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</si>
  <si>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</si>
  <si>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</si>
  <si>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</si>
  <si>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</si>
  <si>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</si>
  <si>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</si>
  <si>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</si>
  <si>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</si>
  <si>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</si>
  <si>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</si>
  <si>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</si>
  <si>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</si>
  <si>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</si>
  <si>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</si>
  <si>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</si>
  <si>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</si>
  <si>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</si>
  <si>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</si>
  <si>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</si>
  <si>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</si>
  <si>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</si>
  <si>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</si>
  <si>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</si>
  <si>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</si>
  <si>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</si>
  <si>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</si>
  <si>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</si>
  <si>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</si>
  <si>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</si>
  <si>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</si>
  <si>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</si>
  <si>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</si>
  <si>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</si>
  <si>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</si>
  <si>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</si>
  <si>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</si>
  <si>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</si>
  <si>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</si>
  <si>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</si>
  <si>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</si>
  <si>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</si>
  <si>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</si>
  <si>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</si>
  <si>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</si>
  <si>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</si>
  <si>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</si>
  <si>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</si>
  <si>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</si>
  <si>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</si>
  <si>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</si>
  <si>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</si>
  <si>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</si>
  <si>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</si>
  <si>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</si>
  <si>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</si>
  <si>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</si>
  <si>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</si>
  <si>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</si>
  <si>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</si>
  <si>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</si>
  <si>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</si>
  <si>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</si>
  <si>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</si>
  <si>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</si>
  <si>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</si>
  <si>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</si>
  <si>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</si>
  <si>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</si>
  <si>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</si>
  <si>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</si>
  <si>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</si>
  <si>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</si>
  <si>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</si>
  <si>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</si>
  <si>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</si>
  <si>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</si>
  <si>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</si>
  <si>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</si>
  <si>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</si>
  <si>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</si>
  <si>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</si>
  <si>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</si>
  <si>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</si>
  <si>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</si>
  <si>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</si>
  <si>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</si>
  <si>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</si>
  <si>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</si>
  <si>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</si>
  <si>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</si>
  <si>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</si>
  <si>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</si>
  <si>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</si>
  <si>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</si>
  <si>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</si>
  <si>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</si>
  <si>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</si>
  <si>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</si>
  <si>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</si>
  <si>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</si>
  <si>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</si>
  <si>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</si>
  <si>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</si>
  <si>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</si>
  <si>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</si>
  <si>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</si>
  <si>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</si>
  <si>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</si>
  <si>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</si>
  <si>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</si>
  <si>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</si>
  <si>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</si>
  <si>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</si>
  <si>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</si>
  <si>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</si>
  <si>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</si>
  <si>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</si>
  <si>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</si>
  <si>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</si>
  <si>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</si>
  <si>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</si>
  <si>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</si>
  <si>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</si>
  <si>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</si>
  <si>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</si>
  <si>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</si>
  <si>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</si>
  <si>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</si>
  <si>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</si>
  <si>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</si>
  <si>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</si>
  <si>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</si>
  <si>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</si>
  <si>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</si>
  <si>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</si>
  <si>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</si>
  <si>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</si>
  <si>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</si>
  <si>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</si>
  <si>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</si>
  <si>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</si>
  <si>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</si>
  <si>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</si>
  <si>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</si>
  <si>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</si>
  <si>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</si>
  <si>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</si>
  <si>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</si>
  <si>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</si>
  <si>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</si>
  <si>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</si>
  <si>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</si>
  <si>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</si>
  <si>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</si>
  <si>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</si>
  <si>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</si>
  <si>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</si>
  <si>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</si>
  <si>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</si>
  <si>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</si>
  <si>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</si>
  <si>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</si>
  <si>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</si>
  <si>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</si>
  <si>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</si>
  <si>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</si>
  <si>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</si>
  <si>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</si>
  <si>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</si>
  <si>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</si>
  <si>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</si>
  <si>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</si>
  <si>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</si>
  <si>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</si>
  <si>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</si>
  <si>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</si>
  <si>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</si>
  <si>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</si>
  <si>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</si>
  <si>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</si>
  <si>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</si>
  <si>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</si>
  <si>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</si>
  <si>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</si>
  <si>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</si>
  <si>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</si>
  <si>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</si>
  <si>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</si>
  <si>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</si>
  <si>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</si>
  <si>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</si>
  <si>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</si>
  <si>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</si>
  <si>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</si>
  <si>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</si>
  <si>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</si>
  <si>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</si>
  <si>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</si>
  <si>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</si>
  <si>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</si>
  <si>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</si>
  <si>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</si>
  <si>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</si>
  <si>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</si>
  <si>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</si>
  <si>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</si>
  <si>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</si>
  <si>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</si>
  <si>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</si>
  <si>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</si>
  <si>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</si>
  <si>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</si>
  <si>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</si>
  <si>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</si>
  <si>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</si>
  <si>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</si>
  <si>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</si>
  <si>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</si>
  <si>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</si>
  <si>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</si>
  <si>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</si>
  <si>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</si>
  <si>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</si>
  <si>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</si>
  <si>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</si>
  <si>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</si>
  <si>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</si>
  <si>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</si>
  <si>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</si>
  <si>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</si>
  <si>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</si>
  <si>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</si>
  <si>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</si>
  <si>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</si>
  <si>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</si>
  <si>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</si>
  <si>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</si>
  <si>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</si>
  <si>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</si>
  <si>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</si>
  <si>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</si>
  <si>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</si>
  <si>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</si>
  <si>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</si>
  <si>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</si>
  <si>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</si>
  <si>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</si>
  <si>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</si>
  <si>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</si>
  <si>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</si>
  <si>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</si>
  <si>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</si>
  <si>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</si>
  <si>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</si>
  <si>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</si>
  <si>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</si>
  <si>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</si>
  <si>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</si>
  <si>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</si>
  <si>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</si>
  <si>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</si>
  <si>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</si>
  <si>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</si>
  <si>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</si>
  <si>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</si>
  <si>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</si>
  <si>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</si>
  <si>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</si>
  <si>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</si>
  <si>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</si>
  <si>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</si>
  <si>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</si>
  <si>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</si>
  <si>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</si>
  <si>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</si>
  <si>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</si>
  <si>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</si>
  <si>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</si>
  <si>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</si>
  <si>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</si>
  <si>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</si>
  <si>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</si>
  <si>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</si>
  <si>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</si>
  <si>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</si>
  <si>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</si>
  <si>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</si>
  <si>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</si>
  <si>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</si>
  <si>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</si>
  <si>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</si>
  <si>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</si>
  <si>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</si>
  <si>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</si>
  <si>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</si>
  <si>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</si>
  <si>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</si>
  <si>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</si>
  <si>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</si>
  <si>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</si>
  <si>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</si>
  <si>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</si>
  <si>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</si>
  <si>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</si>
  <si>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</si>
  <si>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</si>
  <si>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</si>
  <si>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</si>
  <si>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</si>
  <si>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</si>
  <si>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</si>
  <si>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</si>
  <si>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</si>
  <si>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</si>
  <si>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</si>
  <si>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</si>
  <si>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</si>
  <si>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</si>
  <si>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</si>
  <si>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</si>
  <si>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</si>
  <si>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</si>
  <si>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</si>
  <si>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</si>
  <si>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</si>
  <si>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</si>
  <si>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</si>
  <si>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</si>
  <si>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</si>
  <si>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</si>
  <si>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</si>
  <si>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</si>
  <si>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</si>
  <si>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</si>
  <si>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</si>
  <si>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</si>
  <si>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</si>
  <si>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</si>
  <si>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</si>
  <si>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</si>
  <si>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</si>
  <si>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</si>
  <si>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</si>
  <si>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</si>
  <si>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</si>
  <si>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</si>
  <si>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</si>
  <si>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</si>
  <si>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</si>
  <si>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</si>
  <si>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</si>
  <si>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</si>
  <si>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</si>
  <si>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</si>
  <si>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</si>
  <si>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</si>
  <si>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</si>
  <si>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</si>
  <si>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</si>
  <si>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</si>
  <si>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</si>
  <si>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</si>
  <si>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</si>
  <si>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</si>
  <si>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</si>
  <si>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</si>
  <si>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</si>
  <si>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</si>
  <si>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</si>
  <si>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</si>
  <si>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</si>
  <si>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</si>
  <si>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</si>
  <si>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</si>
  <si>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</si>
  <si>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</si>
  <si>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</si>
  <si>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</si>
  <si>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</si>
  <si>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</si>
  <si>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</si>
  <si>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</si>
  <si>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</si>
  <si>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</si>
  <si>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</si>
  <si>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</si>
  <si>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</si>
  <si>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</si>
  <si>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</si>
  <si>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</si>
  <si>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</si>
  <si>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</si>
  <si>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</si>
  <si>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</si>
  <si>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</si>
  <si>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</si>
  <si>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</si>
  <si>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</si>
  <si>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</si>
  <si>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</si>
  <si>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</si>
  <si>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</si>
  <si>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</si>
  <si>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</si>
  <si>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</si>
  <si>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</si>
  <si>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</si>
  <si>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</si>
  <si>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</si>
  <si>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</si>
  <si>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</si>
  <si>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</si>
  <si>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</si>
  <si>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</si>
  <si>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</si>
  <si>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</si>
  <si>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</si>
  <si>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</si>
  <si>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</si>
  <si>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</si>
  <si>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</si>
  <si>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</si>
  <si>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</si>
  <si>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</si>
  <si>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</si>
  <si>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</si>
  <si>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</si>
  <si>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</si>
  <si>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</si>
  <si>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</si>
  <si>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</si>
  <si>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</si>
  <si>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</si>
  <si>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</si>
  <si>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</si>
  <si>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</si>
  <si>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</si>
  <si>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</si>
  <si>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</si>
  <si>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</si>
  <si>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</si>
  <si>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</si>
  <si>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</si>
  <si>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</si>
  <si>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</si>
  <si>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</si>
  <si>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</si>
  <si>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</si>
  <si>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</si>
  <si>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</si>
  <si>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</si>
  <si>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</si>
  <si>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</si>
  <si>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</si>
  <si>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</si>
  <si>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</si>
  <si>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</si>
  <si>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</si>
  <si>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</si>
  <si>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</si>
  <si>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</si>
  <si>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</si>
  <si>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</si>
  <si>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</si>
  <si>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</si>
  <si>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</si>
  <si>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</si>
  <si>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</si>
  <si>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</si>
  <si>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</si>
  <si>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</si>
  <si>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</si>
  <si>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</si>
  <si>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</si>
  <si>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</si>
  <si>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</si>
  <si>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</si>
  <si>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</si>
  <si>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</si>
  <si>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</si>
  <si>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</si>
  <si>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</si>
  <si>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</si>
  <si>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</si>
  <si>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</si>
  <si>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</si>
  <si>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</si>
  <si>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</si>
  <si>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</si>
  <si>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</si>
  <si>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</si>
  <si>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</si>
  <si>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</si>
  <si>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</si>
  <si>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</si>
  <si>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</si>
  <si>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</si>
  <si>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</si>
  <si>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</si>
  <si>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</si>
  <si>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</si>
  <si>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</si>
  <si>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</si>
  <si>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</si>
  <si>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</si>
  <si>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</si>
  <si>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</si>
  <si>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</si>
  <si>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</si>
  <si>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</si>
  <si>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</si>
  <si>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</si>
  <si>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</si>
  <si>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</si>
  <si>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</si>
  <si>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</si>
  <si>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</si>
  <si>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</si>
  <si>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</si>
  <si>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</si>
  <si>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</si>
  <si>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</si>
  <si>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</si>
  <si>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</si>
  <si>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</si>
  <si>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</si>
  <si>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</si>
  <si>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</si>
  <si>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</si>
  <si>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</si>
  <si>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</si>
  <si>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</si>
  <si>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</si>
  <si>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</si>
  <si>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</si>
  <si>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</si>
  <si>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</si>
  <si>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</si>
  <si>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</si>
  <si>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</si>
  <si>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</si>
  <si>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</si>
  <si>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</si>
  <si>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</si>
  <si>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</si>
  <si>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</si>
  <si>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</si>
  <si>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</si>
  <si>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</si>
  <si>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</si>
  <si>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</si>
  <si>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</si>
  <si>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</si>
  <si>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</si>
  <si>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</si>
  <si>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</si>
  <si>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</si>
  <si>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</si>
  <si>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</si>
  <si>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</si>
  <si>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</si>
  <si>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</si>
  <si>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</si>
  <si>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</si>
  <si>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</si>
  <si>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</si>
  <si>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</si>
  <si>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</si>
  <si>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</si>
  <si>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</si>
  <si>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</si>
  <si>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</si>
  <si>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</si>
  <si>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</si>
  <si>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</si>
  <si>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</si>
  <si>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</si>
  <si>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</si>
  <si>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</si>
  <si>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</si>
  <si>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</si>
  <si>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</si>
  <si>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</si>
  <si>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</si>
  <si>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</si>
  <si>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</si>
  <si>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</si>
  <si>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</si>
  <si>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</si>
  <si>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</si>
  <si>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</si>
  <si>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</si>
  <si>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</si>
  <si>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</si>
  <si>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</si>
  <si>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</si>
  <si>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</si>
  <si>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</si>
  <si>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</si>
  <si>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</si>
  <si>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</si>
  <si>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</si>
  <si>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</si>
  <si>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</si>
  <si>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</si>
  <si>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</si>
  <si>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</si>
  <si>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</si>
  <si>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</si>
  <si>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</si>
  <si>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</si>
  <si>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</si>
  <si>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</si>
  <si>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</si>
  <si>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</si>
  <si>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</si>
  <si>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</si>
  <si>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</si>
  <si>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</si>
  <si>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</si>
  <si>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</si>
  <si>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</si>
  <si>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</si>
  <si>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</si>
  <si>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</si>
  <si>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</si>
  <si>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</si>
  <si>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</si>
  <si>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</si>
  <si>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</si>
  <si>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</si>
  <si>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</si>
  <si>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</si>
  <si>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</si>
  <si>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</si>
  <si>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</si>
  <si>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</si>
  <si>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</si>
  <si>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</si>
  <si>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</si>
  <si>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</si>
  <si>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</si>
  <si>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</si>
  <si>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</si>
  <si>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</si>
  <si>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</si>
  <si>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</si>
  <si>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</si>
  <si>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</si>
  <si>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</si>
  <si>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</si>
  <si>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</si>
  <si>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</si>
  <si>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</si>
  <si>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</si>
  <si>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</si>
  <si>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</si>
  <si>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</si>
  <si>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</si>
  <si>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</si>
  <si>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</si>
  <si>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</si>
  <si>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</si>
  <si>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</si>
  <si>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</si>
  <si>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</si>
  <si>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</si>
  <si>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</si>
  <si>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</si>
  <si>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</si>
  <si>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</si>
  <si>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</si>
  <si>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</si>
  <si>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</si>
  <si>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</si>
  <si>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</si>
  <si>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</si>
  <si>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</si>
  <si>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</si>
  <si>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</si>
  <si>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</si>
  <si>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</si>
  <si>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</si>
  <si>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</si>
  <si>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</si>
  <si>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</si>
  <si>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</si>
  <si>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</si>
  <si>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</si>
  <si>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</si>
  <si>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</si>
  <si>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</si>
  <si>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</si>
  <si>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</si>
  <si>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</si>
  <si>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</si>
  <si>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</si>
  <si>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</si>
  <si>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</si>
  <si>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</si>
  <si>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</si>
  <si>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</si>
  <si>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</si>
  <si>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</si>
  <si>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</si>
  <si>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</si>
  <si>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</si>
  <si>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</si>
  <si>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</si>
  <si>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</si>
  <si>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</si>
  <si>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</si>
  <si>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</si>
  <si>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</si>
  <si>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</si>
  <si>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</si>
  <si>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</si>
  <si>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</si>
  <si>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</si>
  <si>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</si>
  <si>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</si>
  <si>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</si>
  <si>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</si>
  <si>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</si>
  <si>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</si>
  <si>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</si>
  <si>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</si>
  <si>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</si>
  <si>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</si>
  <si>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</si>
  <si>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</si>
  <si>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</si>
  <si>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</si>
  <si>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</si>
  <si>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</si>
  <si>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</si>
  <si>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</si>
  <si>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</si>
  <si>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</si>
  <si>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</si>
  <si>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</si>
  <si>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</si>
  <si>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</si>
  <si>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</si>
  <si>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</si>
  <si>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</si>
  <si>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</si>
  <si>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</si>
  <si>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</si>
  <si>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</si>
  <si>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</si>
  <si>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</si>
  <si>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</si>
  <si>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</si>
  <si>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</si>
  <si>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</si>
  <si>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</si>
  <si>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</si>
  <si>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</si>
  <si>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</si>
  <si>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</si>
  <si>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</si>
  <si>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</si>
  <si>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</si>
  <si>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</si>
  <si>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</si>
  <si>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</si>
  <si>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</si>
  <si>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</si>
  <si>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</si>
  <si>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</si>
  <si>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</si>
  <si>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</si>
  <si>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</si>
  <si>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</si>
  <si>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</si>
  <si>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</si>
  <si>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</si>
  <si>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</si>
  <si>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</si>
  <si>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</si>
  <si>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</si>
  <si>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</si>
  <si>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</si>
  <si>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</si>
  <si>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</si>
  <si>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</si>
  <si>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</si>
  <si>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</si>
  <si>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</si>
  <si>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</si>
  <si>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</si>
  <si>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</si>
  <si>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</si>
  <si>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</si>
  <si>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</si>
  <si>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</si>
  <si>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</si>
  <si>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</si>
  <si>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</si>
  <si>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</si>
  <si>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</si>
  <si>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</si>
  <si>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</si>
  <si>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</si>
  <si>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</si>
  <si>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</si>
  <si>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</si>
  <si>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</si>
  <si>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</si>
  <si>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</si>
  <si>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</si>
  <si>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</si>
  <si>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</si>
  <si>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</si>
  <si>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</si>
  <si>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</si>
  <si>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</si>
  <si>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</si>
  <si>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</si>
  <si>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</si>
  <si>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</si>
  <si>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</si>
  <si>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</si>
  <si>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</si>
  <si>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</si>
  <si>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</si>
  <si>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</si>
  <si>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</si>
  <si>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</si>
  <si>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</si>
  <si>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</si>
  <si>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</si>
  <si>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</si>
  <si>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</si>
  <si>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</si>
  <si>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</si>
  <si>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</si>
  <si>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</si>
  <si>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</si>
  <si>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</si>
  <si>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</si>
  <si>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</si>
  <si>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</si>
  <si>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</si>
  <si>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</si>
  <si>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</si>
  <si>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</si>
  <si>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</si>
  <si>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</si>
  <si>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</si>
  <si>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</si>
  <si>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</si>
  <si>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</si>
  <si>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</si>
  <si>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</si>
  <si>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</si>
  <si>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</si>
  <si>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</si>
  <si>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</si>
  <si>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</si>
  <si>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</si>
  <si>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</si>
  <si>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</si>
  <si>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</si>
  <si>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</si>
  <si>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</si>
  <si>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</si>
  <si>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</si>
  <si>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</si>
  <si>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</si>
  <si>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</si>
  <si>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</si>
  <si>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</si>
  <si>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</si>
  <si>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</si>
  <si>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</si>
  <si>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</si>
  <si>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</si>
  <si>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</si>
  <si>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</si>
  <si>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</si>
  <si>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</si>
  <si>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</si>
  <si>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</si>
  <si>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</si>
  <si>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</si>
  <si>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</si>
  <si>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</si>
  <si>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</si>
  <si>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</si>
  <si>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</si>
  <si>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</si>
  <si>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</si>
  <si>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</si>
  <si>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</si>
  <si>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</si>
  <si>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</si>
  <si>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</si>
  <si>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</si>
  <si>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</si>
  <si>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</si>
  <si>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</si>
  <si>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</si>
  <si>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</si>
  <si>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</si>
  <si>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</si>
  <si>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</si>
  <si>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</si>
  <si>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</si>
  <si>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</si>
  <si>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</si>
  <si>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</si>
  <si>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</si>
  <si>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</si>
  <si>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</si>
  <si>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</si>
  <si>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</si>
  <si>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</si>
  <si>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</si>
  <si>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</si>
  <si>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</si>
  <si>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</si>
  <si>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</si>
  <si>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</si>
  <si>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</si>
  <si>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</si>
  <si>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</si>
  <si>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</si>
  <si>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</si>
  <si>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</si>
  <si>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</si>
  <si>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</si>
  <si>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</si>
  <si>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</si>
  <si>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</si>
  <si>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</si>
  <si>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</si>
  <si>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</si>
  <si>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</si>
  <si>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</si>
  <si>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</si>
  <si>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</si>
  <si>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</si>
  <si>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</si>
  <si>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</si>
  <si>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</si>
  <si>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</si>
  <si>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</si>
  <si>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</si>
  <si>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</si>
  <si>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</si>
  <si>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</si>
  <si>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</si>
  <si>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</si>
  <si>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</si>
  <si>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</si>
  <si>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</si>
  <si>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</si>
  <si>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</si>
  <si>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</si>
  <si>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</si>
  <si>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</si>
  <si>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</si>
  <si>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</si>
  <si>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</si>
  <si>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</si>
  <si>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</si>
  <si>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</si>
  <si>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</si>
  <si>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</si>
  <si>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</si>
  <si>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</si>
  <si>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</si>
  <si>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</si>
  <si>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</si>
  <si>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</si>
  <si>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</si>
  <si>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</si>
  <si>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</si>
  <si>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</si>
  <si>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</si>
  <si>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</si>
  <si>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</si>
  <si>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</si>
  <si>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</si>
  <si>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</si>
  <si>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</si>
  <si>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</si>
  <si>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</si>
  <si>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</si>
  <si>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</si>
  <si>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</si>
  <si>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</si>
  <si>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</si>
  <si>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</si>
  <si>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</si>
  <si>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</si>
  <si>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</si>
  <si>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</si>
  <si>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</si>
  <si>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</si>
  <si>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</si>
  <si>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</si>
  <si>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</si>
  <si>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</si>
  <si>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</si>
  <si>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</si>
  <si>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</si>
  <si>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</si>
  <si>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</si>
  <si>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</si>
  <si>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</si>
  <si>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</si>
  <si>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</si>
  <si>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</si>
  <si>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</si>
  <si>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</si>
  <si>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</si>
  <si>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</si>
  <si>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</si>
  <si>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</si>
  <si>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</si>
  <si>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</si>
  <si>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</si>
  <si>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</si>
  <si>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</si>
  <si>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</si>
  <si>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</si>
  <si>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</si>
  <si>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</si>
  <si>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</si>
  <si>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</si>
  <si>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</si>
  <si>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</si>
  <si>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</si>
  <si>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</si>
  <si>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</si>
  <si>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</si>
  <si>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</si>
  <si>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</si>
  <si>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</si>
  <si>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</si>
  <si>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</si>
  <si>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</si>
  <si>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</si>
  <si>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</si>
  <si>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</si>
  <si>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</si>
  <si>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</si>
  <si>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</si>
  <si>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</si>
  <si>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</si>
  <si>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</si>
  <si>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</si>
  <si>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</si>
  <si>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</si>
  <si>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</si>
  <si>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</si>
  <si>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</si>
  <si>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</si>
  <si>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</si>
  <si>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</si>
  <si>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</si>
  <si>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</si>
  <si>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</si>
  <si>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</si>
  <si>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</si>
  <si>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</si>
  <si>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</si>
  <si>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</si>
  <si>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</si>
  <si>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</si>
  <si>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</si>
  <si>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</si>
  <si>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</si>
  <si>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</si>
  <si>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</si>
  <si>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</si>
  <si>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</si>
  <si>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</si>
  <si>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</si>
  <si>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</si>
  <si>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</si>
  <si>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</si>
  <si>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</si>
  <si>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</si>
  <si>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</si>
  <si>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</si>
  <si>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</si>
  <si>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</si>
  <si>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</si>
  <si>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</si>
  <si>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</si>
  <si>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</si>
  <si>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</si>
  <si>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</si>
  <si>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</si>
  <si>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</si>
  <si>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</si>
  <si>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</si>
  <si>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</si>
  <si>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</si>
  <si>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</si>
  <si>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</si>
  <si>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</si>
  <si>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</si>
  <si>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</si>
  <si>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</si>
  <si>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</si>
  <si>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</si>
  <si>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</si>
  <si>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</si>
  <si>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</si>
  <si>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</si>
  <si>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</si>
  <si>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</si>
  <si>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</si>
  <si>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</si>
  <si>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</si>
  <si>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</si>
  <si>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</si>
  <si>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</si>
  <si>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</si>
  <si>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</si>
  <si>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</si>
  <si>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</si>
  <si>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</si>
  <si>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</si>
  <si>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</si>
  <si>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</si>
  <si>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</si>
  <si>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</si>
  <si>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</si>
  <si>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</si>
  <si>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</si>
  <si>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</si>
  <si>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</si>
  <si>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</si>
  <si>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</si>
  <si>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</si>
  <si>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</si>
  <si>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</si>
  <si>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</si>
  <si>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</si>
  <si>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</si>
  <si>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</si>
  <si>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</si>
  <si>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</si>
  <si>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</si>
  <si>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</si>
  <si>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</si>
  <si>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</si>
  <si>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</si>
  <si>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</si>
  <si>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</si>
  <si>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</si>
  <si>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</si>
  <si>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</si>
  <si>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</si>
  <si>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</si>
  <si>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</si>
  <si>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</si>
  <si>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</si>
  <si>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</si>
  <si>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</si>
  <si>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</si>
  <si>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</si>
  <si>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</si>
  <si>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</si>
  <si>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</si>
  <si>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</si>
  <si>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</si>
  <si>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</si>
  <si>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</si>
  <si>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</si>
  <si>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</si>
  <si>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</si>
  <si>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</si>
  <si>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</si>
  <si>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</si>
  <si>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</si>
  <si>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</si>
  <si>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</si>
  <si>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</si>
  <si>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</si>
  <si>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</si>
  <si>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</si>
  <si>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</si>
  <si>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</si>
  <si>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</si>
  <si>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</si>
  <si>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</si>
  <si>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</si>
  <si>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</si>
  <si>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</si>
  <si>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</si>
  <si>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</si>
  <si>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</si>
  <si>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</si>
  <si>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</si>
  <si>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</si>
  <si>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</si>
  <si>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</si>
  <si>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</si>
  <si>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</si>
  <si>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</si>
  <si>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</si>
  <si>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</si>
  <si>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</si>
  <si>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</si>
  <si>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</si>
  <si>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</si>
  <si>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</si>
  <si>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</si>
  <si>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</si>
  <si>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</si>
  <si>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</si>
  <si>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</si>
  <si>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</si>
  <si>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</si>
  <si>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</si>
  <si>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</si>
  <si>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</si>
  <si>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</si>
  <si>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</si>
  <si>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</si>
  <si>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</si>
  <si>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</si>
  <si>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</si>
  <si>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</si>
  <si>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</si>
  <si>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</si>
  <si>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</si>
  <si>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</si>
  <si>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</si>
  <si>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</si>
  <si>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</si>
  <si>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</si>
  <si>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</si>
  <si>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</si>
  <si>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</si>
  <si>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</si>
  <si>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</si>
  <si>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</si>
  <si>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</si>
  <si>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</si>
  <si>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</si>
  <si>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</si>
  <si>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</si>
  <si>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</si>
  <si>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</si>
  <si>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</si>
  <si>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</si>
  <si>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</si>
  <si>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</si>
  <si>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</si>
  <si>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</si>
  <si>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</si>
  <si>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</si>
  <si>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</si>
  <si>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</si>
  <si>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</si>
  <si>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</si>
  <si>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</si>
  <si>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</si>
  <si>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</si>
  <si>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</si>
  <si>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</si>
  <si>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</si>
  <si>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</si>
  <si>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</si>
  <si>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</si>
  <si>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</si>
  <si>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</si>
  <si>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</si>
  <si>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</si>
  <si>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</si>
  <si>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</si>
  <si>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</si>
  <si>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</si>
  <si>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</si>
  <si>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</si>
  <si>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</si>
  <si>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</si>
  <si>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</si>
  <si>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</si>
  <si>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</si>
  <si>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</si>
  <si>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</si>
  <si>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</si>
  <si>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</si>
  <si>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</si>
  <si>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</si>
  <si>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</si>
  <si>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</si>
  <si>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</si>
  <si>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</si>
  <si>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</si>
  <si>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</si>
  <si>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</si>
  <si>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</si>
  <si>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</si>
  <si>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</si>
  <si>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</si>
  <si>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</si>
  <si>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</si>
  <si>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</si>
  <si>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</si>
  <si>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</si>
  <si>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</si>
  <si>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</si>
  <si>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</si>
  <si>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</si>
  <si>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</si>
  <si>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</si>
  <si>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</si>
  <si>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</si>
  <si>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</si>
  <si>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</si>
  <si>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</si>
  <si>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</si>
  <si>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</si>
  <si>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</si>
  <si>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</si>
  <si>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</si>
  <si>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</si>
  <si>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</si>
  <si>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</si>
  <si>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</si>
  <si>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</si>
  <si>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</si>
  <si>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</si>
  <si>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</si>
  <si>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</si>
  <si>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</si>
  <si>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</si>
  <si>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</si>
  <si>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</si>
  <si>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</si>
  <si>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</si>
  <si>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</si>
  <si>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</si>
  <si>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</si>
  <si>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</si>
  <si>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</si>
  <si>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</si>
  <si>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</si>
  <si>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</si>
  <si>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</si>
  <si>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</si>
  <si>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</si>
  <si>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</si>
  <si>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</si>
  <si>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</si>
  <si>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</si>
  <si>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</si>
  <si>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</si>
  <si>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</si>
  <si>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</si>
  <si>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</si>
  <si>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</si>
  <si>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</si>
  <si>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</si>
  <si>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</si>
  <si>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</si>
  <si>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</si>
  <si>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</si>
  <si>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</si>
  <si>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</si>
  <si>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</si>
  <si>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</si>
  <si>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</si>
  <si>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</si>
  <si>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</si>
  <si>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</si>
  <si>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</si>
  <si>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</si>
  <si>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</si>
  <si>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</si>
  <si>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</si>
  <si>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</si>
  <si>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</si>
  <si>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</si>
  <si>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</si>
  <si>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</si>
  <si>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</si>
  <si>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</si>
  <si>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</si>
  <si>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</si>
  <si>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</si>
  <si>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</si>
  <si>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</si>
  <si>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</si>
  <si>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</si>
  <si>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</si>
  <si>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</si>
  <si>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</si>
  <si>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</si>
  <si>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</si>
  <si>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</si>
  <si>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</si>
  <si>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</si>
  <si>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</si>
  <si>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</si>
  <si>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</si>
  <si>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</si>
  <si>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</si>
  <si>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</si>
  <si>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</si>
  <si>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</si>
  <si>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</si>
  <si>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</si>
  <si>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</si>
  <si>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</si>
  <si>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</si>
  <si>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</si>
  <si>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</si>
  <si>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</si>
  <si>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</si>
  <si>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</si>
  <si>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</si>
  <si>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</si>
  <si>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</si>
  <si>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</si>
  <si>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</si>
  <si>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</si>
  <si>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</si>
  <si>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</si>
  <si>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</si>
  <si>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</si>
  <si>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</si>
  <si>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</si>
  <si>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</si>
  <si>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</si>
  <si>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</si>
  <si>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</si>
  <si>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</si>
  <si>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</si>
  <si>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</si>
  <si>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</si>
  <si>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</si>
  <si>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</si>
  <si>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</si>
  <si>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</si>
  <si>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</si>
  <si>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</si>
  <si>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</si>
  <si>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</si>
  <si>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</si>
  <si>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</si>
  <si>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</si>
  <si>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</si>
  <si>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</si>
  <si>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</si>
  <si>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</si>
  <si>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</si>
  <si>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</si>
  <si>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</si>
  <si>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</si>
  <si>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</si>
  <si>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</si>
  <si>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</si>
  <si>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</si>
  <si>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</si>
  <si>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</si>
  <si>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</si>
  <si>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</si>
  <si>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</si>
  <si>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</si>
  <si>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</si>
  <si>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</si>
  <si>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</si>
  <si>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</si>
  <si>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</si>
  <si>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</si>
  <si>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</si>
  <si>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</si>
  <si>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</si>
  <si>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</si>
  <si>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</si>
  <si>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</si>
  <si>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</si>
  <si>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</si>
  <si>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</si>
  <si>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</si>
  <si>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</si>
  <si>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</si>
  <si>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</si>
  <si>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</si>
  <si>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</si>
  <si>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</si>
  <si>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</si>
  <si>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</si>
  <si>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</si>
  <si>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</si>
  <si>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</si>
  <si>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</si>
  <si>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</si>
  <si>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</si>
  <si>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</si>
  <si>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</si>
  <si>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</si>
  <si>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</si>
  <si>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</si>
  <si>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</si>
  <si>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</si>
  <si>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</si>
  <si>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</si>
  <si>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</si>
  <si>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</si>
  <si>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</si>
  <si>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</si>
  <si>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</si>
  <si>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</si>
  <si>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</si>
  <si>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</si>
  <si>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</si>
  <si>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</si>
  <si>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</si>
  <si>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</si>
  <si>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</si>
  <si>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</si>
  <si>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</si>
  <si>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</si>
  <si>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</si>
  <si>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</si>
  <si>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</si>
  <si>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</si>
  <si>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</si>
  <si>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</si>
  <si>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</si>
  <si>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</si>
  <si>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</si>
  <si>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</si>
  <si>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</si>
  <si>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</si>
  <si>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</si>
  <si>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</si>
  <si>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</si>
  <si>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</si>
  <si>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</si>
  <si>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</si>
  <si>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</si>
  <si>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</si>
  <si>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</si>
  <si>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</si>
  <si>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</si>
  <si>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</si>
  <si>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</si>
  <si>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</si>
  <si>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</si>
  <si>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</si>
  <si>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</si>
  <si>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</si>
  <si>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</si>
  <si>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</si>
  <si>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</si>
  <si>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</si>
  <si>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</si>
  <si>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</si>
  <si>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</si>
  <si>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</si>
  <si>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</si>
  <si>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</si>
  <si>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</si>
  <si>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</si>
  <si>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</si>
  <si>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</si>
  <si>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</si>
  <si>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</si>
  <si>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</si>
  <si>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</si>
  <si>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</si>
  <si>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</si>
  <si>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</si>
  <si>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</si>
  <si>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</si>
  <si>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</si>
  <si>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</si>
  <si>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</si>
  <si>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</si>
  <si>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</si>
  <si>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</si>
  <si>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</si>
  <si>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</si>
  <si>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</si>
  <si>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</si>
  <si>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</si>
  <si>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</si>
  <si>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</si>
  <si>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</si>
  <si>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</si>
  <si>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</si>
  <si>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</si>
  <si>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</si>
  <si>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</si>
  <si>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</si>
  <si>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</si>
  <si>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</si>
  <si>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</si>
  <si>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</si>
  <si>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</si>
  <si>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</si>
  <si>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</si>
  <si>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</si>
  <si>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</si>
  <si>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</si>
  <si>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</si>
  <si>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</si>
  <si>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</si>
  <si>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</si>
  <si>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</si>
  <si>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</si>
  <si>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</si>
  <si>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</si>
  <si>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</si>
  <si>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</si>
  <si>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</si>
  <si>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</si>
  <si>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</si>
  <si>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</si>
  <si>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</si>
  <si>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</si>
  <si>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</si>
  <si>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</si>
  <si>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</si>
  <si>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</si>
  <si>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</si>
  <si>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</si>
  <si>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</si>
  <si>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</si>
  <si>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</si>
  <si>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</si>
  <si>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</si>
  <si>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</si>
  <si>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</si>
  <si>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</si>
  <si>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</si>
  <si>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</si>
  <si>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</si>
  <si>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</si>
  <si>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</si>
  <si>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</si>
  <si>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</si>
  <si>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</si>
  <si>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</si>
  <si>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</si>
  <si>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</si>
  <si>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</si>
  <si>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</si>
  <si>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</si>
  <si>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</si>
  <si>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</si>
  <si>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</si>
  <si>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</si>
  <si>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</si>
  <si>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</si>
  <si>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</si>
  <si>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</si>
  <si>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</si>
  <si>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</si>
  <si>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</si>
  <si>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</si>
  <si>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</si>
  <si>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</si>
  <si>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</si>
  <si>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</si>
  <si>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</si>
  <si>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</si>
  <si>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</si>
  <si>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</si>
  <si>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</si>
  <si>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</si>
  <si>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</si>
  <si>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</si>
  <si>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</si>
  <si>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</si>
  <si>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</si>
  <si>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</si>
  <si>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</si>
  <si>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</si>
  <si>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</si>
  <si>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</si>
  <si>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</si>
  <si>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</si>
  <si>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</si>
  <si>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</si>
  <si>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</si>
  <si>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</si>
  <si>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</si>
  <si>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</si>
  <si>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</si>
  <si>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</si>
  <si>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</si>
  <si>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</si>
  <si>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</si>
  <si>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</si>
  <si>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</si>
  <si>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</si>
  <si>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</si>
  <si>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</si>
  <si>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</si>
  <si>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</si>
  <si>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</si>
  <si>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</si>
  <si>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</si>
  <si>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</si>
  <si>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</si>
  <si>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</si>
  <si>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</si>
  <si>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</si>
  <si>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</si>
  <si>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</si>
  <si>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</si>
  <si>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</si>
  <si>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</si>
  <si>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</si>
  <si>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</si>
  <si>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</si>
  <si>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</si>
  <si>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</si>
  <si>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</si>
  <si>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</si>
  <si>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</si>
  <si>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</si>
  <si>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</si>
  <si>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</si>
  <si>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</si>
  <si>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</si>
  <si>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</si>
  <si>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</si>
  <si>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</si>
  <si>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</si>
  <si>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</si>
  <si>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</si>
  <si>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</si>
  <si>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</si>
  <si>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</si>
  <si>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</si>
  <si>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</si>
  <si>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</si>
  <si>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</si>
  <si>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</si>
  <si>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</si>
  <si>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</si>
  <si>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</si>
  <si>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</si>
  <si>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</si>
  <si>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</si>
  <si>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</si>
  <si>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</si>
  <si>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</si>
  <si>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</si>
  <si>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</si>
  <si>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</si>
  <si>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</si>
  <si>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</si>
  <si>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</si>
  <si>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</si>
  <si>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</si>
  <si>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</si>
  <si>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</si>
  <si>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</si>
  <si>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</si>
  <si>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</si>
  <si>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</si>
  <si>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</si>
  <si>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</si>
  <si>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</si>
  <si>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</si>
  <si>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</si>
  <si>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</si>
  <si>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</si>
  <si>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</si>
  <si>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</si>
  <si>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</si>
  <si>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</si>
  <si>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</si>
  <si>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</si>
  <si>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</si>
  <si>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</si>
  <si>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</si>
  <si>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</si>
  <si>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</si>
  <si>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</si>
  <si>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</si>
  <si>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</si>
  <si>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</si>
  <si>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</si>
  <si>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</si>
  <si>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</si>
  <si>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</si>
  <si>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</si>
  <si>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</si>
  <si>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</si>
  <si>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</si>
  <si>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</si>
  <si>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</si>
  <si>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</si>
  <si>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</si>
  <si>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</si>
  <si>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</si>
  <si>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</si>
  <si>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</si>
  <si>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</si>
  <si>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</si>
  <si>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</si>
  <si>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</si>
  <si>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</si>
  <si>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</si>
  <si>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</si>
  <si>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</si>
  <si>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</si>
  <si>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</si>
  <si>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</si>
  <si>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</si>
  <si>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</si>
  <si>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</si>
  <si>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</si>
  <si>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</si>
  <si>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</si>
  <si>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</si>
  <si>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</si>
  <si>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</si>
  <si>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</si>
  <si>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</si>
  <si>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</si>
  <si>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</si>
  <si>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</si>
  <si>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</si>
  <si>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</si>
  <si>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</si>
  <si>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</si>
  <si>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</si>
  <si>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</si>
  <si>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</si>
  <si>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</si>
  <si>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</si>
  <si>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</si>
  <si>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</si>
  <si>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</si>
  <si>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</si>
  <si>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</si>
  <si>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</si>
  <si>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</si>
  <si>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</si>
  <si>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</si>
  <si>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</si>
  <si>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</si>
  <si>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</si>
  <si>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</si>
  <si>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</si>
  <si>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</si>
  <si>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</si>
  <si>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</si>
  <si>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</si>
  <si>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</si>
  <si>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</si>
  <si>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</si>
  <si>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</si>
  <si>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</si>
  <si>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</si>
  <si>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</si>
  <si>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</si>
  <si>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</si>
  <si>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</si>
  <si>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</si>
  <si>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</si>
  <si>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</si>
  <si>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</si>
  <si>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</si>
  <si>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</si>
  <si>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</si>
  <si>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</si>
  <si>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</si>
  <si>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</si>
  <si>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</si>
  <si>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</si>
  <si>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</si>
  <si>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</si>
  <si>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</si>
  <si>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</si>
  <si>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</si>
  <si>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</si>
  <si>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</si>
  <si>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</si>
  <si>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</si>
  <si>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</si>
  <si>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</si>
  <si>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</si>
  <si>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</si>
  <si>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</si>
  <si>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</si>
  <si>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</si>
  <si>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</si>
  <si>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</si>
  <si>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</si>
  <si>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</si>
  <si>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</si>
  <si>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</si>
  <si>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</si>
  <si>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</si>
  <si>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</si>
  <si>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</si>
  <si>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</si>
  <si>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</si>
  <si>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</si>
  <si>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</si>
  <si>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</si>
  <si>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</si>
  <si>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</si>
  <si>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</si>
  <si>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</si>
  <si>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</si>
  <si>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</si>
  <si>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</si>
  <si>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</si>
  <si>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</si>
  <si>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</si>
  <si>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</si>
  <si>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</si>
  <si>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</si>
  <si>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</si>
  <si>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</si>
  <si>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</si>
  <si>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</si>
  <si>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</si>
  <si>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</si>
  <si>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</si>
  <si>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</si>
  <si>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</si>
  <si>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</si>
  <si>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</si>
  <si>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</si>
  <si>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</si>
  <si>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</si>
  <si>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</si>
  <si>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</si>
  <si>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</si>
  <si>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</si>
  <si>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</si>
  <si>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</si>
  <si>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</si>
  <si>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</si>
  <si>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</si>
  <si>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</si>
  <si>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</si>
  <si>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</si>
  <si>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</si>
  <si>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</si>
  <si>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</si>
  <si>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</si>
  <si>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</si>
  <si>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</si>
  <si>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</si>
  <si>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</si>
  <si>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</si>
  <si>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</si>
  <si>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</si>
  <si>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</si>
  <si>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</si>
  <si>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</si>
  <si>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</si>
  <si>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</si>
  <si>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</si>
  <si>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</si>
  <si>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</si>
  <si>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</si>
  <si>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</si>
  <si>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</si>
  <si>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</si>
  <si>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</si>
  <si>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</si>
  <si>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</si>
  <si>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</si>
  <si>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</si>
  <si>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</si>
  <si>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</si>
  <si>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</si>
  <si>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</si>
  <si>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</si>
  <si>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</si>
  <si>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</si>
  <si>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</si>
  <si>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</si>
  <si>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</si>
  <si>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</si>
  <si>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</si>
  <si>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</si>
  <si>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</si>
  <si>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</si>
  <si>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</si>
  <si>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</si>
  <si>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</si>
  <si>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</si>
  <si>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</si>
  <si>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</si>
  <si>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</si>
  <si>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</si>
  <si>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</si>
  <si>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</si>
  <si>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</si>
  <si>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</si>
  <si>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</si>
  <si>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</si>
  <si>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</si>
  <si>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</si>
  <si>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</si>
  <si>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</si>
  <si>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</si>
  <si>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</si>
  <si>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</si>
  <si>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</si>
  <si>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</si>
  <si>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</si>
  <si>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</si>
  <si>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</si>
  <si>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</si>
  <si>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</si>
  <si>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</si>
  <si>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</si>
  <si>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</si>
  <si>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</si>
  <si>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</si>
  <si>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</si>
  <si>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</si>
  <si>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</si>
  <si>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</si>
  <si>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</si>
  <si>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</si>
  <si>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</si>
  <si>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</si>
  <si>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</si>
  <si>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</si>
  <si>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</si>
  <si>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</si>
  <si>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</si>
  <si>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</si>
  <si>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</si>
  <si>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</si>
  <si>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</si>
  <si>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</si>
  <si>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</si>
  <si>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</si>
  <si>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</si>
  <si>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</si>
  <si>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</si>
  <si>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</si>
  <si>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</si>
  <si>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</si>
  <si>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</si>
  <si>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</si>
  <si>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</si>
  <si>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</si>
  <si>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</si>
  <si>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</si>
  <si>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</si>
  <si>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</si>
  <si>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</si>
  <si>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</si>
  <si>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</si>
  <si>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</si>
  <si>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</si>
  <si>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</si>
  <si>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</si>
  <si>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</si>
  <si>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</si>
  <si>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</si>
  <si>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</si>
  <si>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</si>
  <si>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</si>
  <si>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</si>
  <si>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</si>
  <si>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</si>
  <si>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</si>
  <si>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</si>
  <si>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</si>
  <si>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</si>
  <si>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</si>
  <si>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</si>
  <si>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</si>
  <si>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</si>
  <si>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</si>
  <si>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</si>
  <si>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</si>
  <si>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</si>
  <si>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</si>
  <si>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</si>
  <si>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</si>
  <si>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</si>
  <si>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</si>
  <si>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</si>
  <si>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</si>
  <si>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</si>
  <si>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</si>
  <si>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</si>
  <si>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</si>
  <si>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</si>
  <si>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</si>
  <si>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</si>
  <si>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</si>
  <si>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</si>
  <si>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</si>
  <si>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</si>
  <si>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</si>
  <si>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</si>
  <si>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</si>
  <si>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</si>
  <si>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</si>
  <si>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</si>
  <si>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</si>
  <si>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</si>
  <si>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</si>
  <si>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</si>
  <si>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</si>
  <si>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</si>
  <si>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</si>
  <si>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</si>
  <si>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</si>
  <si>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</si>
  <si>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</si>
  <si>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</si>
  <si>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</si>
  <si>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</si>
  <si>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</si>
  <si>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</si>
  <si>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</si>
  <si>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</si>
  <si>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</si>
  <si>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</si>
  <si>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</si>
  <si>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</si>
  <si>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</si>
  <si>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</si>
  <si>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</si>
  <si>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</si>
  <si>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</si>
  <si>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</si>
  <si>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</si>
  <si>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</si>
  <si>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</si>
  <si>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</si>
  <si>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</si>
  <si>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</si>
  <si>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</si>
  <si>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</si>
  <si>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</si>
  <si>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</si>
  <si>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</si>
  <si>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</si>
  <si>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</si>
  <si>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</si>
  <si>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</si>
  <si>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</si>
  <si>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</si>
  <si>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</si>
  <si>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</si>
  <si>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</si>
  <si>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</si>
  <si>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</si>
  <si>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</si>
  <si>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</si>
  <si>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</si>
  <si>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</si>
  <si>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</si>
  <si>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</si>
  <si>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</si>
  <si>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</si>
  <si>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</si>
  <si>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</si>
  <si>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</si>
  <si>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</si>
  <si>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</si>
  <si>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</si>
  <si>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</si>
  <si>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</si>
  <si>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</si>
  <si>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</si>
  <si>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</si>
  <si>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</si>
  <si>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</si>
  <si>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</si>
  <si>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</si>
  <si>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</si>
  <si>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</si>
  <si>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</si>
  <si>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</si>
  <si>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</si>
  <si>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</si>
  <si>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</si>
  <si>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</si>
  <si>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</si>
  <si>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</si>
  <si>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</si>
  <si>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</si>
  <si>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</si>
  <si>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</si>
  <si>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</si>
  <si>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</si>
  <si>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</si>
  <si>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</si>
  <si>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</si>
  <si>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</si>
  <si>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</si>
  <si>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</si>
  <si>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</si>
  <si>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</si>
  <si>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</si>
  <si>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</si>
  <si>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</si>
  <si>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</si>
  <si>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</si>
  <si>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</si>
  <si>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</si>
  <si>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</si>
  <si>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</si>
  <si>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</si>
  <si>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</si>
  <si>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</si>
  <si>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</si>
  <si>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</si>
  <si>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</si>
  <si>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</si>
  <si>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</si>
  <si>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</si>
  <si>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</si>
  <si>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</si>
  <si>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</si>
  <si>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</si>
  <si>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</si>
  <si>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</si>
  <si>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</si>
  <si>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</si>
  <si>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</si>
  <si>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</si>
  <si>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</si>
  <si>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</si>
  <si>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</si>
  <si>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</si>
  <si>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</si>
  <si>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</si>
  <si>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</si>
  <si>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</si>
  <si>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</si>
  <si>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</si>
  <si>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</si>
  <si>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</si>
  <si>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</si>
  <si>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</si>
  <si>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</si>
  <si>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</si>
  <si>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</si>
  <si>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</si>
  <si>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</si>
  <si>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</si>
  <si>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</si>
  <si>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</si>
  <si>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</si>
  <si>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</si>
  <si>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</si>
  <si>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</si>
  <si>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</si>
  <si>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</si>
  <si>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</si>
  <si>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</si>
  <si>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</si>
  <si>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</si>
  <si>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</si>
  <si>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</si>
  <si>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</si>
  <si>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</si>
  <si>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</si>
  <si>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</si>
  <si>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</si>
  <si>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</si>
  <si>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</si>
  <si>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</si>
  <si>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</si>
  <si>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</si>
  <si>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</si>
  <si>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</si>
  <si>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</si>
  <si>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</si>
  <si>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</si>
  <si>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</si>
  <si>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</si>
  <si>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</si>
  <si>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</si>
  <si>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</si>
  <si>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</si>
  <si>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</si>
  <si>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</si>
  <si>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</si>
  <si>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</si>
  <si>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</si>
  <si>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</si>
  <si>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</si>
  <si>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</si>
  <si>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</si>
  <si>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</si>
  <si>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</si>
  <si>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</si>
  <si>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</si>
  <si>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</si>
  <si>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</si>
  <si>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</si>
  <si>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</si>
  <si>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</si>
  <si>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</si>
  <si>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</si>
  <si>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</si>
  <si>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</si>
  <si>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</si>
  <si>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</si>
  <si>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</si>
  <si>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</si>
  <si>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</si>
  <si>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</si>
  <si>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</si>
  <si>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</si>
  <si>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</si>
  <si>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</si>
  <si>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</si>
  <si>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</si>
  <si>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</si>
  <si>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</si>
  <si>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</si>
  <si>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</si>
  <si>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</si>
  <si>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</si>
  <si>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</si>
  <si>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</si>
  <si>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</si>
  <si>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</si>
  <si>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</si>
  <si>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</si>
  <si>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</si>
  <si>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</si>
  <si>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</si>
  <si>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</si>
  <si>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</si>
  <si>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</si>
  <si>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</si>
  <si>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</si>
  <si>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</si>
  <si>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</si>
  <si>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</si>
  <si>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</si>
  <si>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</si>
  <si>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</si>
  <si>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</si>
  <si>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</si>
  <si>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</si>
  <si>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</si>
  <si>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</si>
  <si>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</si>
  <si>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</si>
  <si>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</si>
  <si>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</si>
  <si>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</si>
  <si>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</si>
  <si>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</si>
  <si>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</si>
  <si>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</si>
  <si>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</si>
  <si>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</si>
  <si>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</si>
  <si>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</si>
  <si>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</si>
  <si>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</si>
  <si>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</si>
  <si>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</si>
  <si>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</si>
  <si>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</si>
  <si>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</si>
  <si>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</si>
  <si>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</si>
  <si>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</si>
  <si>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</si>
  <si>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</si>
  <si>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</si>
  <si>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</si>
  <si>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</si>
  <si>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</si>
  <si>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</si>
  <si>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</si>
  <si>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</si>
  <si>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</si>
  <si>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</si>
  <si>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</si>
  <si>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</si>
  <si>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</si>
  <si>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</si>
  <si>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</si>
  <si>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</si>
  <si>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</si>
  <si>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</si>
  <si>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</si>
  <si>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</si>
  <si>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</si>
  <si>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</si>
  <si>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</si>
  <si>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</si>
  <si>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</si>
  <si>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</si>
  <si>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</si>
  <si>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</si>
  <si>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</si>
  <si>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</si>
  <si>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</si>
  <si>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</si>
  <si>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</si>
  <si>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</si>
  <si>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</si>
  <si>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</si>
  <si>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</si>
  <si>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</si>
  <si>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</si>
  <si>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</si>
  <si>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</si>
  <si>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</si>
  <si>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</si>
  <si>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</si>
  <si>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</si>
  <si>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</si>
  <si>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</si>
  <si>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</si>
  <si>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</si>
  <si>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</si>
  <si>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</si>
  <si>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</si>
  <si>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</si>
  <si>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</si>
  <si>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</si>
  <si>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</si>
  <si>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</si>
  <si>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</si>
  <si>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</si>
  <si>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</si>
  <si>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</si>
  <si>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</si>
  <si>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</si>
  <si>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</si>
  <si>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</si>
  <si>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</si>
  <si>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</si>
  <si>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</si>
  <si>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</si>
  <si>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</si>
  <si>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</si>
  <si>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</si>
  <si>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</si>
  <si>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</si>
  <si>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</si>
  <si>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</si>
  <si>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</si>
  <si>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</si>
  <si>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</si>
  <si>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</si>
  <si>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</si>
  <si>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</si>
  <si>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</si>
  <si>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</si>
  <si>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</si>
  <si>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</si>
  <si>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</si>
  <si>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</si>
  <si>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</si>
  <si>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</si>
  <si>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</si>
  <si>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</si>
  <si>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</si>
  <si>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</si>
  <si>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</si>
  <si>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</si>
  <si>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</si>
  <si>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</si>
  <si>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</si>
  <si>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</si>
  <si>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</si>
  <si>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</si>
  <si>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</si>
  <si>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</si>
  <si>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</si>
  <si>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</si>
  <si>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</si>
  <si>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</si>
  <si>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</si>
  <si>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</si>
  <si>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</si>
  <si>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</si>
  <si>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</si>
  <si>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</si>
  <si>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</si>
  <si>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</si>
  <si>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</si>
  <si>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</si>
  <si>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</si>
  <si>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</si>
  <si>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</si>
  <si>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</si>
  <si>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</si>
  <si>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</si>
  <si>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</si>
  <si>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</si>
  <si>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</si>
  <si>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</si>
  <si>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</si>
  <si>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</si>
  <si>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</si>
  <si>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</si>
  <si>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</si>
  <si>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</si>
  <si>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</si>
  <si>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</si>
  <si>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</si>
  <si>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</si>
  <si>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</si>
  <si>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</si>
  <si>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</si>
  <si>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</si>
  <si>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</si>
  <si>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</si>
  <si>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</si>
  <si>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</si>
  <si>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</si>
  <si>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</si>
  <si>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</si>
  <si>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</si>
  <si>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</si>
  <si>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</si>
  <si>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</si>
  <si>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</si>
  <si>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</si>
  <si>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</si>
  <si>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</si>
  <si>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</si>
  <si>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</si>
  <si>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</si>
  <si>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</si>
  <si>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</si>
  <si>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</si>
  <si>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</si>
  <si>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</si>
  <si>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</si>
  <si>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</si>
  <si>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</si>
  <si>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</si>
  <si>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</si>
  <si>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</si>
  <si>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</si>
  <si>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</si>
  <si>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</si>
  <si>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</si>
  <si>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</si>
  <si>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</si>
  <si>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</si>
  <si>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</si>
  <si>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</si>
  <si>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</si>
  <si>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</si>
  <si>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</si>
  <si>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</si>
  <si>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</si>
  <si>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</si>
  <si>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</si>
  <si>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</si>
  <si>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</si>
  <si>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</si>
  <si>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</si>
  <si>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</si>
  <si>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</si>
  <si>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</si>
  <si>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</si>
  <si>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</si>
  <si>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</si>
  <si>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</si>
  <si>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</si>
  <si>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</si>
  <si>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</si>
  <si>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</si>
  <si>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</si>
  <si>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</si>
  <si>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</si>
  <si>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</si>
  <si>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</si>
  <si>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</si>
  <si>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</si>
  <si>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</si>
  <si>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</si>
  <si>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</si>
  <si>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</si>
  <si>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</si>
  <si>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</si>
  <si>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</si>
  <si>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</si>
  <si>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</si>
  <si>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</si>
  <si>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</si>
  <si>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</si>
  <si>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</si>
  <si>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</si>
  <si>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</si>
  <si>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</si>
  <si>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</si>
  <si>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</si>
  <si>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</si>
  <si>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</si>
  <si>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</si>
  <si>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</si>
  <si>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</si>
  <si>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</si>
  <si>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</si>
  <si>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</si>
  <si>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</si>
  <si>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</si>
  <si>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</si>
  <si>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</si>
  <si>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</si>
  <si>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</si>
  <si>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</si>
  <si>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</si>
  <si>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</si>
  <si>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</si>
  <si>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</si>
  <si>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</si>
  <si>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</si>
  <si>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</si>
  <si>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</si>
  <si>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</si>
  <si>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</si>
  <si>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</si>
  <si>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</si>
  <si>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</si>
  <si>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</si>
  <si>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</si>
  <si>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</si>
  <si>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</si>
  <si>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</si>
  <si>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</si>
  <si>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</si>
  <si>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</si>
  <si>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</si>
  <si>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</si>
  <si>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</si>
  <si>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</si>
  <si>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</si>
  <si>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</si>
  <si>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</si>
  <si>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</si>
  <si>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</si>
  <si>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</si>
  <si>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</si>
  <si>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</si>
  <si>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</si>
  <si>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</si>
  <si>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</si>
  <si>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</si>
  <si>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</si>
  <si>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</si>
  <si>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</si>
  <si>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</si>
  <si>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</si>
  <si>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</si>
  <si>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</si>
  <si>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</si>
  <si>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</si>
  <si>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</si>
  <si>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</si>
  <si>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</si>
  <si>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</si>
  <si>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</si>
  <si>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</si>
  <si>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</si>
  <si>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</si>
  <si>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</si>
  <si>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</si>
  <si>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</si>
  <si>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</si>
  <si>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</si>
  <si>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</si>
  <si>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</si>
  <si>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</si>
  <si>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</si>
  <si>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</si>
  <si>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</si>
  <si>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</si>
  <si>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</si>
  <si>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</si>
  <si>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</si>
  <si>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</si>
  <si>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</si>
  <si>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</si>
  <si>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</si>
  <si>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</si>
  <si>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</si>
  <si>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</si>
  <si>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</si>
  <si>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</si>
  <si>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</si>
  <si>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</si>
  <si>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</si>
  <si>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</si>
  <si>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</si>
  <si>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</si>
  <si>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</si>
  <si>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</si>
  <si>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</si>
  <si>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</si>
  <si>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</si>
  <si>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</si>
  <si>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</si>
  <si>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</si>
  <si>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</si>
  <si>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</si>
  <si>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</si>
  <si>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</si>
  <si>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</si>
  <si>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</si>
  <si>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</si>
  <si>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</si>
  <si>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</si>
  <si>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</si>
  <si>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</si>
  <si>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</si>
  <si>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</si>
  <si>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</si>
  <si>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</si>
  <si>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</si>
  <si>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</si>
  <si>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</si>
  <si>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</si>
  <si>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</si>
  <si>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</si>
  <si>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</si>
  <si>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</si>
  <si>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</si>
  <si>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</si>
  <si>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</si>
  <si>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</si>
  <si>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</si>
  <si>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</si>
  <si>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</si>
  <si>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</si>
  <si>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</si>
  <si>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</si>
  <si>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</si>
  <si>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</si>
  <si>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</si>
  <si>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</si>
  <si>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</si>
  <si>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</si>
  <si>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</si>
  <si>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</si>
  <si>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</si>
  <si>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</si>
  <si>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</si>
  <si>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</si>
  <si>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</si>
  <si>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</si>
  <si>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</si>
  <si>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</si>
  <si>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</si>
  <si>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</si>
  <si>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</si>
  <si>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</si>
  <si>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</si>
  <si>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</si>
  <si>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</si>
  <si>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</si>
  <si>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</si>
  <si>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</si>
  <si>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</si>
  <si>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</si>
  <si>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</si>
  <si>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</si>
  <si>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</si>
  <si>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</si>
  <si>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</si>
  <si>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</si>
  <si>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</si>
  <si>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</si>
  <si>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</si>
  <si>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</si>
  <si>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</si>
  <si>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</si>
  <si>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</si>
  <si>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</si>
  <si>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</si>
  <si>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</si>
  <si>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</si>
  <si>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</si>
  <si>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</si>
  <si>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</si>
  <si>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</si>
  <si>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</si>
  <si>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</si>
  <si>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</si>
  <si>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</si>
  <si>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</si>
  <si>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</si>
  <si>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</si>
  <si>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</si>
  <si>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</si>
  <si>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</si>
  <si>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</si>
  <si>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</si>
  <si>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</si>
  <si>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</si>
  <si>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</si>
  <si>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</si>
  <si>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</si>
  <si>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</si>
  <si>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</si>
  <si>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</si>
  <si>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</si>
  <si>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</si>
  <si>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</si>
  <si>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</si>
  <si>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</si>
  <si>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</si>
  <si>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</si>
  <si>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</si>
  <si>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</si>
  <si>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</si>
  <si>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</si>
  <si>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</si>
  <si>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</si>
  <si>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</si>
  <si>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</si>
  <si>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</si>
  <si>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</si>
  <si>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</si>
  <si>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</si>
  <si>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</si>
  <si>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</si>
  <si>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</si>
  <si>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</si>
  <si>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</si>
  <si>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</si>
  <si>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</si>
  <si>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</si>
  <si>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</si>
  <si>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</si>
  <si>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</si>
  <si>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</si>
  <si>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</si>
  <si>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</si>
  <si>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</si>
  <si>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</si>
  <si>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</si>
  <si>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</si>
  <si>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</si>
  <si>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</si>
  <si>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</si>
  <si>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</si>
  <si>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</si>
  <si>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</si>
  <si>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</si>
  <si>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</si>
  <si>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</si>
  <si>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</si>
  <si>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</si>
  <si>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</si>
  <si>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</si>
  <si>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</si>
  <si>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</si>
  <si>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</si>
  <si>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</si>
  <si>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</si>
  <si>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</si>
  <si>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</si>
  <si>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</si>
  <si>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</si>
  <si>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</si>
  <si>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</si>
  <si>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</si>
  <si>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</si>
  <si>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</si>
  <si>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</si>
  <si>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</si>
  <si>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</si>
  <si>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</si>
  <si>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</si>
  <si>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</si>
  <si>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</si>
  <si>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</si>
  <si>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</si>
  <si>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</si>
  <si>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</si>
  <si>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</si>
  <si>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</si>
  <si>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</si>
  <si>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</si>
  <si>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</si>
  <si>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</si>
  <si>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</si>
  <si>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</si>
  <si>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</si>
  <si>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</si>
  <si>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</si>
  <si>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</si>
  <si>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</si>
  <si>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</si>
  <si>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</si>
  <si>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</si>
  <si>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</si>
  <si>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</si>
  <si>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</si>
  <si>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</si>
  <si>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</si>
  <si>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</si>
  <si>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</si>
  <si>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</si>
  <si>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</si>
  <si>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</si>
  <si>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</si>
  <si>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</si>
  <si>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</si>
  <si>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</si>
  <si>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</si>
  <si>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</si>
  <si>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</si>
  <si>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</si>
  <si>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</si>
  <si>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</si>
  <si>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</si>
  <si>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</si>
  <si>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</si>
  <si>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</si>
  <si>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</si>
  <si>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</si>
  <si>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</si>
  <si>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</si>
  <si>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</si>
  <si>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</si>
  <si>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</si>
  <si>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</si>
  <si>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</si>
  <si>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</si>
  <si>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</si>
  <si>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</si>
  <si>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</si>
  <si>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</si>
  <si>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</si>
  <si>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</si>
  <si>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</si>
  <si>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</si>
  <si>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</si>
  <si>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</si>
  <si>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</si>
  <si>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</si>
  <si>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</si>
  <si>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</si>
  <si>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</si>
  <si>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</si>
  <si>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</si>
  <si>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</si>
  <si>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</si>
  <si>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</si>
  <si>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</si>
  <si>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</si>
  <si>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</si>
  <si>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</si>
  <si>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</si>
  <si>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</si>
  <si>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</si>
  <si>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</si>
  <si>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</si>
  <si>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</si>
  <si>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</si>
  <si>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</si>
  <si>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</si>
  <si>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</si>
  <si>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</si>
  <si>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</si>
  <si>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</si>
  <si>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</si>
  <si>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</si>
  <si>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</si>
  <si>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</si>
  <si>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</si>
  <si>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</si>
  <si>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</si>
  <si>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</si>
  <si>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</si>
  <si>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</si>
  <si>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</si>
  <si>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</si>
  <si>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</si>
  <si>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</si>
  <si>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</si>
  <si>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</si>
  <si>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</si>
  <si>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</si>
  <si>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</si>
  <si>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</si>
  <si>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</si>
  <si>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</si>
  <si>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</si>
  <si>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</si>
  <si>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</si>
  <si>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</si>
  <si>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</si>
  <si>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</si>
  <si>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</si>
  <si>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</si>
  <si>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</si>
  <si>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</si>
  <si>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</si>
  <si>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</si>
  <si>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</si>
  <si>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</si>
  <si>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</si>
  <si>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</si>
  <si>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</si>
  <si>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</si>
  <si>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</si>
  <si>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</si>
  <si>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</si>
  <si>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</si>
  <si>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</si>
  <si>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</si>
  <si>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</si>
  <si>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</si>
  <si>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</si>
  <si>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</si>
  <si>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</si>
  <si>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</si>
  <si>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</si>
  <si>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</si>
  <si>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</si>
  <si>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</si>
  <si>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</si>
  <si>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</si>
  <si>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</si>
  <si>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</si>
  <si>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</si>
  <si>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</si>
  <si>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</si>
  <si>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</si>
  <si>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</si>
  <si>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</si>
  <si>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</si>
  <si>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</si>
  <si>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</si>
  <si>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</si>
  <si>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</si>
  <si>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</si>
  <si>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</si>
  <si>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</si>
  <si>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</si>
  <si>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</si>
  <si>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</si>
  <si>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</si>
  <si>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</si>
  <si>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</si>
  <si>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</si>
  <si>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</si>
  <si>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</si>
  <si>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</si>
  <si>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</si>
  <si>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</si>
  <si>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</si>
  <si>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</si>
  <si>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</si>
  <si>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</si>
  <si>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</si>
  <si>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</si>
  <si>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</si>
  <si>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</si>
  <si>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</si>
  <si>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</si>
  <si>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</si>
  <si>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</si>
  <si>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</si>
  <si>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</si>
  <si>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</si>
  <si>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</si>
  <si>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</si>
  <si>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</si>
  <si>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</si>
  <si>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</si>
  <si>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</si>
  <si>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</si>
  <si>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</si>
  <si>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</si>
  <si>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</si>
  <si>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</si>
  <si>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</si>
  <si>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</si>
  <si>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</si>
  <si>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</si>
  <si>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</si>
  <si>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</si>
  <si>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</si>
  <si>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</si>
  <si>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</si>
  <si>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</si>
  <si>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</si>
  <si>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</si>
  <si>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</si>
  <si>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</si>
  <si>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</si>
  <si>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</si>
  <si>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</si>
  <si>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</si>
  <si>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</si>
  <si>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</si>
  <si>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</si>
  <si>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</si>
  <si>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</si>
  <si>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</si>
  <si>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</si>
  <si>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</si>
  <si>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</si>
  <si>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</si>
  <si>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</si>
  <si>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</si>
  <si>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</si>
  <si>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</si>
  <si>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</si>
  <si>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</si>
  <si>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</si>
  <si>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</si>
  <si>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</si>
  <si>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</si>
  <si>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</si>
  <si>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</si>
  <si>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</si>
  <si>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</si>
  <si>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</si>
  <si>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</si>
  <si>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</si>
  <si>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</si>
  <si>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</si>
  <si>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</si>
  <si>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</si>
  <si>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</si>
  <si>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</si>
  <si>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</si>
  <si>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</si>
  <si>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</si>
  <si>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</si>
  <si>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</si>
  <si>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</si>
  <si>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</si>
  <si>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</si>
  <si>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</si>
  <si>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</si>
  <si>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</si>
  <si>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</si>
  <si>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</si>
  <si>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</si>
  <si>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</si>
  <si>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</si>
  <si>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</si>
  <si>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</si>
  <si>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</si>
  <si>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</si>
  <si>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</si>
  <si>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</si>
  <si>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</si>
  <si>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</si>
  <si>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</si>
  <si>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</si>
  <si>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</si>
  <si>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</si>
  <si>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</si>
  <si>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</si>
  <si>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</si>
  <si>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</si>
  <si>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</si>
  <si>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</si>
  <si>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</si>
  <si>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</si>
  <si>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</si>
  <si>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</si>
  <si>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</si>
  <si>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</si>
  <si>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</si>
  <si>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</si>
  <si>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</si>
  <si>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</si>
  <si>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</si>
  <si>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</si>
  <si>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</si>
  <si>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</si>
  <si>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</si>
  <si>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</si>
  <si>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</si>
  <si>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</si>
  <si>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</si>
  <si>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</si>
  <si>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</si>
  <si>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</si>
  <si>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</si>
  <si>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</si>
  <si>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</si>
  <si>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</si>
  <si>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</si>
  <si>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</si>
  <si>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</si>
  <si>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</si>
  <si>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</si>
  <si>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</si>
  <si>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</si>
  <si>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</si>
  <si>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</si>
  <si>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</si>
  <si>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</si>
  <si>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</si>
  <si>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</si>
  <si>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</si>
  <si>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</si>
  <si>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</si>
  <si>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</si>
  <si>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</si>
  <si>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</si>
  <si>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</si>
  <si>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</si>
  <si>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</si>
  <si>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</si>
  <si>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</si>
  <si>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</si>
  <si>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</si>
  <si>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</si>
  <si>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</si>
  <si>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</si>
  <si>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</si>
  <si>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</si>
  <si>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</si>
  <si>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</si>
  <si>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</si>
  <si>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</si>
  <si>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</si>
  <si>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</si>
  <si>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</si>
  <si>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</si>
  <si>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</si>
  <si>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</si>
  <si>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</si>
  <si>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</si>
  <si>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</si>
  <si>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</si>
  <si>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</si>
  <si>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</si>
  <si>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</si>
  <si>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</si>
  <si>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</si>
  <si>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</si>
  <si>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</si>
  <si>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</si>
  <si>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</si>
  <si>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</si>
  <si>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</si>
  <si>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</si>
  <si>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</si>
  <si>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</si>
  <si>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</si>
  <si>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</si>
  <si>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</si>
  <si>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</si>
  <si>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</si>
  <si>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</si>
  <si>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</si>
  <si>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</si>
  <si>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</si>
  <si>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</si>
  <si>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</si>
  <si>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</si>
  <si>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</si>
  <si>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</si>
  <si>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</si>
  <si>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</si>
  <si>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</si>
  <si>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</si>
  <si>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</si>
  <si>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</si>
  <si>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</si>
  <si>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</si>
  <si>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</si>
  <si>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</si>
  <si>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</si>
  <si>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</si>
  <si>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</si>
  <si>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</si>
  <si>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</si>
  <si>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</si>
  <si>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</si>
  <si>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</si>
  <si>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</si>
  <si>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</si>
  <si>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</si>
  <si>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</si>
  <si>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</si>
  <si>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</si>
  <si>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</si>
  <si>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</si>
  <si>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</si>
  <si>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</si>
  <si>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</si>
  <si>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</si>
  <si>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</si>
  <si>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</si>
  <si>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</si>
  <si>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</si>
  <si>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</si>
  <si>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</si>
  <si>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</si>
  <si>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</si>
  <si>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</si>
  <si>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</si>
  <si>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</si>
  <si>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</si>
  <si>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</si>
  <si>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</si>
  <si>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</si>
  <si>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</si>
  <si>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</si>
  <si>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</si>
  <si>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</si>
  <si>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</si>
  <si>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</si>
  <si>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</si>
  <si>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</si>
  <si>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</si>
  <si>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</si>
  <si>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</si>
  <si>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</si>
  <si>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</si>
  <si>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</si>
  <si>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</si>
  <si>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</si>
  <si>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</si>
  <si>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</si>
  <si>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</si>
  <si>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</si>
  <si>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</si>
  <si>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</si>
  <si>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</si>
  <si>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</si>
  <si>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</si>
  <si>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</si>
  <si>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</si>
  <si>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</si>
  <si>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</si>
  <si>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</si>
  <si>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</si>
  <si>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</si>
  <si>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</si>
  <si>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</si>
  <si>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</si>
  <si>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</si>
  <si>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</si>
  <si>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</si>
  <si>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</si>
  <si>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</si>
  <si>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</si>
  <si>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</si>
  <si>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</si>
  <si>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</si>
  <si>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</si>
  <si>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</si>
  <si>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</si>
  <si>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</si>
  <si>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</si>
  <si>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</si>
  <si>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</si>
  <si>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</si>
  <si>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</si>
  <si>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</si>
  <si>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</si>
  <si>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</si>
  <si>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</si>
  <si>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</si>
  <si>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</si>
  <si>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</si>
  <si>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</si>
  <si>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</si>
  <si>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</si>
  <si>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</si>
  <si>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</si>
  <si>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</si>
  <si>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</si>
  <si>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</si>
  <si>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</si>
  <si>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</si>
  <si>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</si>
  <si>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</si>
  <si>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</si>
  <si>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</si>
  <si>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</si>
  <si>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</si>
  <si>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</si>
  <si>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</si>
  <si>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</si>
  <si>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</si>
  <si>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</si>
  <si>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</si>
  <si>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</si>
  <si>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</si>
  <si>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</si>
  <si>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</si>
  <si>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</si>
  <si>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</si>
  <si>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</si>
  <si>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</si>
  <si>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</si>
  <si>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</si>
  <si>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</si>
  <si>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</si>
  <si>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</si>
  <si>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</si>
  <si>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</si>
  <si>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</si>
  <si>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</si>
  <si>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</si>
  <si>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</si>
  <si>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</si>
  <si>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</si>
  <si>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</si>
  <si>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</si>
  <si>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</si>
  <si>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</si>
  <si>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</si>
  <si>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</si>
  <si>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</si>
  <si>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</si>
  <si>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</si>
  <si>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</si>
  <si>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</si>
  <si>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</si>
  <si>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</si>
  <si>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</si>
  <si>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</si>
  <si>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</si>
  <si>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</si>
  <si>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</si>
  <si>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</si>
  <si>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</si>
  <si>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</si>
  <si>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</si>
  <si>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</si>
  <si>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</si>
  <si>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</si>
  <si>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</si>
  <si>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</si>
  <si>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</si>
  <si>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</si>
  <si>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</si>
  <si>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</si>
  <si>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</si>
  <si>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</si>
  <si>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</si>
  <si>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</si>
  <si>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</si>
  <si>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</si>
  <si>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</si>
  <si>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</si>
  <si>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</si>
  <si>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</si>
  <si>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</si>
  <si>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</si>
  <si>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</si>
  <si>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</si>
  <si>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</si>
  <si>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</si>
  <si>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</si>
  <si>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</si>
  <si>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</si>
  <si>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</si>
  <si>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</si>
  <si>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</si>
  <si>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</si>
  <si>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</si>
  <si>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</si>
  <si>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</si>
  <si>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</si>
  <si>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</si>
  <si>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</si>
  <si>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</si>
  <si>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</si>
  <si>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</si>
  <si>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</si>
  <si>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</si>
  <si>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</si>
  <si>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</si>
  <si>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</si>
  <si>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</si>
  <si>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</si>
  <si>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</si>
  <si>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</si>
  <si>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</si>
  <si>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</si>
  <si>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</si>
  <si>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</si>
  <si>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</si>
  <si>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</si>
  <si>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</si>
  <si>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</si>
  <si>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</si>
  <si>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</si>
  <si>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</si>
  <si>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</si>
  <si>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</si>
  <si>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</si>
  <si>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</si>
  <si>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</si>
  <si>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</si>
  <si>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</si>
  <si>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</si>
  <si>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</si>
  <si>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</si>
  <si>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</si>
  <si>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</si>
  <si>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</si>
  <si>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</si>
  <si>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</si>
  <si>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</si>
  <si>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</si>
  <si>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</si>
  <si>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</si>
  <si>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</si>
  <si>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</si>
  <si>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</si>
  <si>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</si>
  <si>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</si>
  <si>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</si>
  <si>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</si>
  <si>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</si>
  <si>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</si>
  <si>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</si>
  <si>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</si>
  <si>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</si>
  <si>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</si>
  <si>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</si>
  <si>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</si>
  <si>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</si>
  <si>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</si>
  <si>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</si>
  <si>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</si>
  <si>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</si>
  <si>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</si>
  <si>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</si>
  <si>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</si>
  <si>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</si>
  <si>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</si>
  <si>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</si>
  <si>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</si>
  <si>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</si>
  <si>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</si>
  <si>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</si>
  <si>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</si>
  <si>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</si>
  <si>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</si>
  <si>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</si>
  <si>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</si>
  <si>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</si>
  <si>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</si>
  <si>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</si>
  <si>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</si>
  <si>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</si>
  <si>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</si>
  <si>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</si>
  <si>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</si>
  <si>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</si>
  <si>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</si>
  <si>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</si>
  <si>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</si>
  <si>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</si>
  <si>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</si>
  <si>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</si>
  <si>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</si>
  <si>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</si>
  <si>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</si>
  <si>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</si>
  <si>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</si>
  <si>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</si>
  <si>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</si>
  <si>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</si>
  <si>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</si>
  <si>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</si>
  <si>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</si>
  <si>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</si>
  <si>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</si>
  <si>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</si>
  <si>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</si>
  <si>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</si>
  <si>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</si>
  <si>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</si>
  <si>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</si>
  <si>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</si>
  <si>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</si>
  <si>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</si>
  <si>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</si>
  <si>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</si>
  <si>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</si>
  <si>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</si>
  <si>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</si>
  <si>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</si>
  <si>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</si>
  <si>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</si>
  <si>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</si>
  <si>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</si>
  <si>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</si>
  <si>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</si>
  <si>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</si>
  <si>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</si>
  <si>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</si>
  <si>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</si>
  <si>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</si>
  <si>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</si>
  <si>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</si>
  <si>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</si>
  <si>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</si>
  <si>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</si>
  <si>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</si>
  <si>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</si>
  <si>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</si>
  <si>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</si>
  <si>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</si>
  <si>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</si>
  <si>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</si>
  <si>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</si>
  <si>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</si>
  <si>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</si>
  <si>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</si>
  <si>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</si>
  <si>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</si>
  <si>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</si>
  <si>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</si>
  <si>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</si>
  <si>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</si>
  <si>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</si>
  <si>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</si>
  <si>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</si>
  <si>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</si>
  <si>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</si>
  <si>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</si>
  <si>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</si>
  <si>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</si>
  <si>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</si>
  <si>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</si>
  <si>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</si>
  <si>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</si>
  <si>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</si>
  <si>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</si>
  <si>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</si>
  <si>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</si>
  <si>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</si>
  <si>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</si>
  <si>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</si>
  <si>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</si>
  <si>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</si>
  <si>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</si>
  <si>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</si>
  <si>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</si>
  <si>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</si>
  <si>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</si>
  <si>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</si>
  <si>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</si>
  <si>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</si>
  <si>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</si>
  <si>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</si>
  <si>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</si>
  <si>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</si>
  <si>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</si>
  <si>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</si>
  <si>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</si>
  <si>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</si>
  <si>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</si>
  <si>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</si>
  <si>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</si>
  <si>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</si>
  <si>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</si>
  <si>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</si>
  <si>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</si>
  <si>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</si>
  <si>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</si>
  <si>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</si>
  <si>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</si>
  <si>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</si>
  <si>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</si>
  <si>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</si>
  <si>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</si>
  <si>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</si>
  <si>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</si>
  <si>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</si>
  <si>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</si>
  <si>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</si>
  <si>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</si>
  <si>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</si>
  <si>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</si>
  <si>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</si>
  <si>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</si>
  <si>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</si>
  <si>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</si>
  <si>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</si>
  <si>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</si>
  <si>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</si>
  <si>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</si>
  <si>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</si>
  <si>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</si>
  <si>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</si>
  <si>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</si>
  <si>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</si>
  <si>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</si>
  <si>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</si>
  <si>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</si>
  <si>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</si>
  <si>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</si>
  <si>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</si>
  <si>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</si>
  <si>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</si>
  <si>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</si>
  <si>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</si>
  <si>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</si>
  <si>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</si>
  <si>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</si>
  <si>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</si>
  <si>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</si>
  <si>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</si>
  <si>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</si>
  <si>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</si>
  <si>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</si>
  <si>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</si>
  <si>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</si>
  <si>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</si>
  <si>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</si>
  <si>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</si>
  <si>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</si>
  <si>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</si>
  <si>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</si>
  <si>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</si>
  <si>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</si>
  <si>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</si>
  <si>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</si>
  <si>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</si>
  <si>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</si>
  <si>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</si>
  <si>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</si>
  <si>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</si>
  <si>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</si>
  <si>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</si>
  <si>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</si>
  <si>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</si>
  <si>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</si>
  <si>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</si>
  <si>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</si>
  <si>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</si>
  <si>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</si>
  <si>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</si>
  <si>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</si>
  <si>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</si>
  <si>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</si>
  <si>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</si>
  <si>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</si>
  <si>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</si>
  <si>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</si>
  <si>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</si>
  <si>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</si>
  <si>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</si>
  <si>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</si>
  <si>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</si>
  <si>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</si>
  <si>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</si>
  <si>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</si>
  <si>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</si>
  <si>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</si>
  <si>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</si>
  <si>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</si>
  <si>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</si>
  <si>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</si>
  <si>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</si>
  <si>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</si>
  <si>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</si>
  <si>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</si>
  <si>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</si>
  <si>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</si>
  <si>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</si>
  <si>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</si>
  <si>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</si>
  <si>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</si>
  <si>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</si>
  <si>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</si>
  <si>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</si>
  <si>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</si>
  <si>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</si>
  <si>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</si>
  <si>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</si>
  <si>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</si>
  <si>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</si>
  <si>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</si>
  <si>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</si>
  <si>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</si>
  <si>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</si>
  <si>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</si>
  <si>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</si>
  <si>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</si>
  <si>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</si>
  <si>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</si>
  <si>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</si>
  <si>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</si>
  <si>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</si>
  <si>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</si>
  <si>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</si>
  <si>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</si>
  <si>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</si>
  <si>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</si>
  <si>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</si>
  <si>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</si>
  <si>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</si>
  <si>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</si>
  <si>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</si>
  <si>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</si>
  <si>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</si>
  <si>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</si>
  <si>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</si>
  <si>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</si>
  <si>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</si>
  <si>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</si>
  <si>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</si>
  <si>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</si>
  <si>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</si>
  <si>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</si>
  <si>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</si>
  <si>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</si>
  <si>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</si>
  <si>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</si>
  <si>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</si>
  <si>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</si>
  <si>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</si>
  <si>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</si>
  <si>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</si>
  <si>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</si>
  <si>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</si>
  <si>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</si>
  <si>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</si>
  <si>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</si>
  <si>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</si>
  <si>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</si>
  <si>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</si>
  <si>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</si>
  <si>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</si>
  <si>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</si>
  <si>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</si>
  <si>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</si>
  <si>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</si>
  <si>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</si>
  <si>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</si>
  <si>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</si>
  <si>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</si>
  <si>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</si>
  <si>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</si>
  <si>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</si>
  <si>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</si>
  <si>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</si>
  <si>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</si>
  <si>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</si>
  <si>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</si>
  <si>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</si>
  <si>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</si>
  <si>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</si>
  <si>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</si>
  <si>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</si>
  <si>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</si>
  <si>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</si>
  <si>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</si>
  <si>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</si>
  <si>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</si>
  <si>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</si>
  <si>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</si>
  <si>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</si>
  <si>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</si>
  <si>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</si>
  <si>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</si>
  <si>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</si>
  <si>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</si>
  <si>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</si>
  <si>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</si>
  <si>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</si>
  <si>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</si>
  <si>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</si>
  <si>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</si>
  <si>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</si>
  <si>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</si>
  <si>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</si>
  <si>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</si>
  <si>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</si>
  <si>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</si>
  <si>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</si>
  <si>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</si>
  <si>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</si>
  <si>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</si>
  <si>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</si>
  <si>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</si>
  <si>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</si>
  <si>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</si>
  <si>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</si>
  <si>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</si>
  <si>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</si>
  <si>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</si>
  <si>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</si>
  <si>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</si>
  <si>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</si>
  <si>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</si>
  <si>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</si>
  <si>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</si>
  <si>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</si>
  <si>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</si>
  <si>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</si>
  <si>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</si>
  <si>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</si>
  <si>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</si>
  <si>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</si>
  <si>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</si>
  <si>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</si>
  <si>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</si>
  <si>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</si>
  <si>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</si>
  <si>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</si>
  <si>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</si>
  <si>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</si>
  <si>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</si>
  <si>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</si>
  <si>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</si>
  <si>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</si>
  <si>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</si>
  <si>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</si>
  <si>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</si>
  <si>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</si>
  <si>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</si>
  <si>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</si>
  <si>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</si>
  <si>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</si>
  <si>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</si>
  <si>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</si>
  <si>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</si>
  <si>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</si>
  <si>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</si>
  <si>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</si>
  <si>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</si>
  <si>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</si>
  <si>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</si>
  <si>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</si>
  <si>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</si>
  <si>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</si>
  <si>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</si>
  <si>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</si>
  <si>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</si>
  <si>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</si>
  <si>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</si>
  <si>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</si>
  <si>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</si>
  <si>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</si>
  <si>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</si>
  <si>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</si>
  <si>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</si>
  <si>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</si>
  <si>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</si>
  <si>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</si>
  <si>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</si>
  <si>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</si>
  <si>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</si>
  <si>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</si>
  <si>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</si>
  <si>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</si>
  <si>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</si>
  <si>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</si>
  <si>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</si>
  <si>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</si>
  <si>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</si>
  <si>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</si>
  <si>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</si>
  <si>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</si>
  <si>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</si>
  <si>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</si>
  <si>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</si>
  <si>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</si>
  <si>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</si>
  <si>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</si>
  <si>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</si>
  <si>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</si>
  <si>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</si>
  <si>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</si>
  <si>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</si>
  <si>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</si>
  <si>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</si>
  <si>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</si>
  <si>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</si>
  <si>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</si>
  <si>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</si>
  <si>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</si>
  <si>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</si>
  <si>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</si>
  <si>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</si>
  <si>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</si>
  <si>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</si>
  <si>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</si>
  <si>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</si>
  <si>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</si>
  <si>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</si>
  <si>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</si>
  <si>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</si>
  <si>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</si>
  <si>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</si>
  <si>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</si>
  <si>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</si>
  <si>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</si>
  <si>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</si>
  <si>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</si>
  <si>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</si>
  <si>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</si>
  <si>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</si>
  <si>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</si>
  <si>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</si>
  <si>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</si>
  <si>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</si>
  <si>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</si>
  <si>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</si>
  <si>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</si>
  <si>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</si>
  <si>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</si>
  <si>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</si>
  <si>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</si>
  <si>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</si>
  <si>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</si>
  <si>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</si>
  <si>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</si>
  <si>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</si>
  <si>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</si>
  <si>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</si>
  <si>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</si>
  <si>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</si>
  <si>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</si>
  <si>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</si>
  <si>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</si>
  <si>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</si>
  <si>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</si>
  <si>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</si>
  <si>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</si>
  <si>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</si>
  <si>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</si>
  <si>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</si>
  <si>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</si>
  <si>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</si>
  <si>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</si>
  <si>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</si>
  <si>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</si>
  <si>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</si>
  <si>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</si>
  <si>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</si>
  <si>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</si>
  <si>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</si>
  <si>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</si>
  <si>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</si>
  <si>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</si>
  <si>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</si>
  <si>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</si>
  <si>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</si>
  <si>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</si>
  <si>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</si>
  <si>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</si>
  <si>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</si>
  <si>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</si>
  <si>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</si>
  <si>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</si>
  <si>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</si>
  <si>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</si>
  <si>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</si>
  <si>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</si>
  <si>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</si>
  <si>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</si>
  <si>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</si>
  <si>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</si>
  <si>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</si>
  <si>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</si>
  <si>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</si>
  <si>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</si>
  <si>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</si>
  <si>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</si>
  <si>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</si>
  <si>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</si>
  <si>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</si>
  <si>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</si>
  <si>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</si>
  <si>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</si>
  <si>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</si>
  <si>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</si>
  <si>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</si>
  <si>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</si>
  <si>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</si>
  <si>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</si>
  <si>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</si>
  <si>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</si>
  <si>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</si>
  <si>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</si>
  <si>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</si>
  <si>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</si>
  <si>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</si>
  <si>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</si>
  <si>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</si>
  <si>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</si>
  <si>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</si>
  <si>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</si>
  <si>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</si>
  <si>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</si>
  <si>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</si>
  <si>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</si>
  <si>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</si>
  <si>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</si>
  <si>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</si>
  <si>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</si>
  <si>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</si>
  <si>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</si>
  <si>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</si>
  <si>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</si>
  <si>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</si>
  <si>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</si>
  <si>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</si>
  <si>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</si>
  <si>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</si>
  <si>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</si>
  <si>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</si>
  <si>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</si>
  <si>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</si>
  <si>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</si>
  <si>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</si>
  <si>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</si>
  <si>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</si>
  <si>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</si>
  <si>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</si>
  <si>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</si>
  <si>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</si>
  <si>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</si>
  <si>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</si>
  <si>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</si>
  <si>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</si>
  <si>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</si>
  <si>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</si>
  <si>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</si>
  <si>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</si>
  <si>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</si>
  <si>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</si>
  <si>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</si>
  <si>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</si>
  <si>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</si>
  <si>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</si>
  <si>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</si>
  <si>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</si>
  <si>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</si>
  <si>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</si>
  <si>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</si>
  <si>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</si>
  <si>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</si>
  <si>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</si>
  <si>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</si>
  <si>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</si>
  <si>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</si>
  <si>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</si>
  <si>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</si>
  <si>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</si>
  <si>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</si>
  <si>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</si>
  <si>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</si>
  <si>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</si>
  <si>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</si>
  <si>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</si>
  <si>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</si>
  <si>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</si>
  <si>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</si>
  <si>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</si>
  <si>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</si>
  <si>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</si>
  <si>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</si>
  <si>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</si>
  <si>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</si>
  <si>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</si>
  <si>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</si>
  <si>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</si>
  <si>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</si>
  <si>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</si>
  <si>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</si>
  <si>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</si>
  <si>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</si>
  <si>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</si>
  <si>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</si>
  <si>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</si>
  <si>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</si>
  <si>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</si>
  <si>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</si>
  <si>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</si>
  <si>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</si>
  <si>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</si>
  <si>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</si>
  <si>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</si>
  <si>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</si>
  <si>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</si>
  <si>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</si>
  <si>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</si>
  <si>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</si>
  <si>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</si>
  <si>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</si>
  <si>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</si>
  <si>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</si>
  <si>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</si>
  <si>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</si>
  <si>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</si>
  <si>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</si>
  <si>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</si>
  <si>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</si>
  <si>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</si>
  <si>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</si>
  <si>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</si>
  <si>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</si>
  <si>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</si>
  <si>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</si>
  <si>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</si>
  <si>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</si>
  <si>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</si>
  <si>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</si>
  <si>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</si>
  <si>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</si>
  <si>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</si>
  <si>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</si>
  <si>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</si>
  <si>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</si>
  <si>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</si>
  <si>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</si>
  <si>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</si>
  <si>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</si>
  <si>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</si>
  <si>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</si>
  <si>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</si>
  <si>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</si>
  <si>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</si>
  <si>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</si>
  <si>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</si>
  <si>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</si>
  <si>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</si>
  <si>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</si>
  <si>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</si>
  <si>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</si>
  <si>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</si>
  <si>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</si>
  <si>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</si>
  <si>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</si>
  <si>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</si>
  <si>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</si>
  <si>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</si>
  <si>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</si>
  <si>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</si>
  <si>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</si>
  <si>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</si>
  <si>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</si>
  <si>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</si>
  <si>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</si>
  <si>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</si>
  <si>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</si>
  <si>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</si>
  <si>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</si>
  <si>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</si>
  <si>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</si>
  <si>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</si>
  <si>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</si>
  <si>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</si>
  <si>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</si>
  <si>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</si>
  <si>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</si>
  <si>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</si>
  <si>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</si>
  <si>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</si>
  <si>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</si>
  <si>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</si>
  <si>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</si>
  <si>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</si>
  <si>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</si>
  <si>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</si>
  <si>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</si>
  <si>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</si>
  <si>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</si>
  <si>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</si>
  <si>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</si>
  <si>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</si>
  <si>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</si>
  <si>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</si>
  <si>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</si>
  <si>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</si>
  <si>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</si>
  <si>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</si>
  <si>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</si>
  <si>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</si>
  <si>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</si>
  <si>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</si>
  <si>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</si>
  <si>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</si>
  <si>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</si>
  <si>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</si>
  <si>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</si>
  <si>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</si>
  <si>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</si>
  <si>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</si>
  <si>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</si>
  <si>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</si>
  <si>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</si>
  <si>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</si>
  <si>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</si>
  <si>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</si>
  <si>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</si>
  <si>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</si>
  <si>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</si>
  <si>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</si>
  <si>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</si>
  <si>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</si>
  <si>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</si>
  <si>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</si>
  <si>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</si>
  <si>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</si>
  <si>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</si>
  <si>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</si>
  <si>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</si>
  <si>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</si>
  <si>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</si>
  <si>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</si>
  <si>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</si>
  <si>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</si>
  <si>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</si>
  <si>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</si>
  <si>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</si>
  <si>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</si>
  <si>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</si>
  <si>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</si>
  <si>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</si>
  <si>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</si>
  <si>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</si>
  <si>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</si>
  <si>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</si>
  <si>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</si>
  <si>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</si>
  <si>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</si>
  <si>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</si>
  <si>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</si>
  <si>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</si>
  <si>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</si>
  <si>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</si>
  <si>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</si>
  <si>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</si>
  <si>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</si>
  <si>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</si>
  <si>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</si>
  <si>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</si>
  <si>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</si>
  <si>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</si>
  <si>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</si>
  <si>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</si>
  <si>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</si>
  <si>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</si>
  <si>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</si>
  <si>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</si>
  <si>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</si>
  <si>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</si>
  <si>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</si>
  <si>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</si>
  <si>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</si>
  <si>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</si>
  <si>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</si>
  <si>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</si>
  <si>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</si>
  <si>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</si>
  <si>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</si>
  <si>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</si>
  <si>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</si>
  <si>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</si>
  <si>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</si>
  <si>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</si>
  <si>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</si>
  <si>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</si>
  <si>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</si>
  <si>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</si>
  <si>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</si>
  <si>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</si>
  <si>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</si>
  <si>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</si>
  <si>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</si>
  <si>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</si>
  <si>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</si>
  <si>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</si>
  <si>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</si>
  <si>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</si>
  <si>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</si>
  <si>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</si>
  <si>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</si>
  <si>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</si>
  <si>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</si>
  <si>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</si>
  <si>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</si>
  <si>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</si>
  <si>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</si>
  <si>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</si>
  <si>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</si>
  <si>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</si>
  <si>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</si>
  <si>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</si>
  <si>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</si>
  <si>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</si>
  <si>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</si>
  <si>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</si>
  <si>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</si>
  <si>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</si>
  <si>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</si>
  <si>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</si>
  <si>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</si>
  <si>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</si>
  <si>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</si>
  <si>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</si>
  <si>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</si>
  <si>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</si>
  <si>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</si>
  <si>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</si>
  <si>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</si>
  <si>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</si>
  <si>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</si>
  <si>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</si>
  <si>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</si>
  <si>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</si>
  <si>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</si>
  <si>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</si>
  <si>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</si>
  <si>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</si>
  <si>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</si>
  <si>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</si>
  <si>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</si>
  <si>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</si>
  <si>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</si>
  <si>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</si>
  <si>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</si>
  <si>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</si>
  <si>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</si>
  <si>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</si>
  <si>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</si>
  <si>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</si>
  <si>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</si>
  <si>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</si>
  <si>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</si>
  <si>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</si>
  <si>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</si>
  <si>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</si>
  <si>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</si>
  <si>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</si>
  <si>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</si>
  <si>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</si>
  <si>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</si>
  <si>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</si>
  <si>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</si>
  <si>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</si>
  <si>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</si>
  <si>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</si>
  <si>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</si>
  <si>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</si>
  <si>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</si>
  <si>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</si>
  <si>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</si>
  <si>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</si>
  <si>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</si>
  <si>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</si>
  <si>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</si>
  <si>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</si>
  <si>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</si>
  <si>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</si>
  <si>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</si>
  <si>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</si>
  <si>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</si>
  <si>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</si>
  <si>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</si>
  <si>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</si>
  <si>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</si>
  <si>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</si>
  <si>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</si>
  <si>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</si>
  <si>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</si>
  <si>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</si>
  <si>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</si>
  <si>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</si>
  <si>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</si>
  <si>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</si>
  <si>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</si>
  <si>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</si>
  <si>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</si>
  <si>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</si>
  <si>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</si>
  <si>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</si>
  <si>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</si>
  <si>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</si>
  <si>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</si>
  <si>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</si>
  <si>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</si>
  <si>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</si>
  <si>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</si>
  <si>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</si>
  <si>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</si>
  <si>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</si>
  <si>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</si>
  <si>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</si>
  <si>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</si>
  <si>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</si>
  <si>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</si>
  <si>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</si>
  <si>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</si>
  <si>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</si>
  <si>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</si>
  <si>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</si>
  <si>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</si>
  <si>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</si>
  <si>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</si>
  <si>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</si>
  <si>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</si>
  <si>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</si>
  <si>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</si>
  <si>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</si>
  <si>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</si>
  <si>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</si>
  <si>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</si>
  <si>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</si>
  <si>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</si>
  <si>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</si>
  <si>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</si>
  <si>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</si>
  <si>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</si>
  <si>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</si>
  <si>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</si>
  <si>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</si>
  <si>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</si>
  <si>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</si>
  <si>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</si>
  <si>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</si>
  <si>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</si>
  <si>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</si>
  <si>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</si>
  <si>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</si>
  <si>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</si>
  <si>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</si>
  <si>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</si>
  <si>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</si>
  <si>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</si>
  <si>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</si>
  <si>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</si>
  <si>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</si>
  <si>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</si>
  <si>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</si>
  <si>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</si>
  <si>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</si>
  <si>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</si>
  <si>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</si>
  <si>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</si>
  <si>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</si>
  <si>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</si>
  <si>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</si>
  <si>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</si>
  <si>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</si>
  <si>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</si>
  <si>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</si>
  <si>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</si>
  <si>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</si>
  <si>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</si>
  <si>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</si>
  <si>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</si>
  <si>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</si>
  <si>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</si>
  <si>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</si>
  <si>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</si>
  <si>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</si>
  <si>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</si>
  <si>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</si>
  <si>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</si>
  <si>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</si>
  <si>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</si>
  <si>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</si>
  <si>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</si>
  <si>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</si>
  <si>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</si>
  <si>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</si>
  <si>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</si>
  <si>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</si>
  <si>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</si>
  <si>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</si>
  <si>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</si>
  <si>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</si>
  <si>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</si>
  <si>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</si>
  <si>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</si>
  <si>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</si>
  <si>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</si>
  <si>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</si>
  <si>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</si>
  <si>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</si>
  <si>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</si>
  <si>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</si>
  <si>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</si>
  <si>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</si>
  <si>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</si>
  <si>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</si>
  <si>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</si>
  <si>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</si>
  <si>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</si>
  <si>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</si>
  <si>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</si>
  <si>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</si>
  <si>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</si>
  <si>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</si>
  <si>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</si>
  <si>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</si>
  <si>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</si>
  <si>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</si>
  <si>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</si>
  <si>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</si>
  <si>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</si>
  <si>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</si>
  <si>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</si>
  <si>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</si>
  <si>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</si>
  <si>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</si>
  <si>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</si>
  <si>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</si>
  <si>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</si>
  <si>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</si>
  <si>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</si>
  <si>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</si>
  <si>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</si>
  <si>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</si>
  <si>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</si>
  <si>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</si>
  <si>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</si>
  <si>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</si>
  <si>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</si>
  <si>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</si>
  <si>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</si>
  <si>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</si>
  <si>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</si>
  <si>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</si>
  <si>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</si>
  <si>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</si>
  <si>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</si>
  <si>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</si>
  <si>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</si>
  <si>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</si>
  <si>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</si>
  <si>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</si>
  <si>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</si>
  <si>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</si>
  <si>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</si>
  <si>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</si>
  <si>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</si>
  <si>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</si>
  <si>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</si>
  <si>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</si>
  <si>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</si>
  <si>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</si>
  <si>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</si>
  <si>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</si>
  <si>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</si>
  <si>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</si>
  <si>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</si>
  <si>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</si>
  <si>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</si>
  <si>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</si>
  <si>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</si>
  <si>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</si>
  <si>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</si>
  <si>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</si>
  <si>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</si>
  <si>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</si>
  <si>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</si>
  <si>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</si>
  <si>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</si>
  <si>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</si>
  <si>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</si>
  <si>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</si>
  <si>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</si>
  <si>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</si>
  <si>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</si>
  <si>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</si>
  <si>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</si>
  <si>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</si>
  <si>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</si>
  <si>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</si>
  <si>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</si>
  <si>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</si>
  <si>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</si>
  <si>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</si>
  <si>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</si>
  <si>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</si>
  <si>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</si>
  <si>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</si>
  <si>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</si>
  <si>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</si>
  <si>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</si>
  <si>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</si>
  <si>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</si>
  <si>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</si>
  <si>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</si>
  <si>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</si>
  <si>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</si>
  <si>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</si>
  <si>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</si>
  <si>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</si>
  <si>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</si>
  <si>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</si>
  <si>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</si>
  <si>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</si>
  <si>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</si>
  <si>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</si>
  <si>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</si>
  <si>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</si>
  <si>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</si>
  <si>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</si>
  <si>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</si>
  <si>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</si>
  <si>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</si>
  <si>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</si>
  <si>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</si>
  <si>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</si>
  <si>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</si>
  <si>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</si>
  <si>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</si>
  <si>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</si>
  <si>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</si>
  <si>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</si>
  <si>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</si>
  <si>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</si>
  <si>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</si>
  <si>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</si>
  <si>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</si>
  <si>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</si>
  <si>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</si>
  <si>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</si>
  <si>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</si>
  <si>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</si>
  <si>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</si>
  <si>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</si>
  <si>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</si>
  <si>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</si>
  <si>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</si>
  <si>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</si>
  <si>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</si>
  <si>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</si>
  <si>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</si>
  <si>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</si>
  <si>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</si>
  <si>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</si>
  <si>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</si>
  <si>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</si>
  <si>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</si>
  <si>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</si>
  <si>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</si>
  <si>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</si>
  <si>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</si>
  <si>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</si>
  <si>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</si>
  <si>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</si>
  <si>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</si>
  <si>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</si>
  <si>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</si>
  <si>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</si>
  <si>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</si>
  <si>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</si>
  <si>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</si>
  <si>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</si>
  <si>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</si>
  <si>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</si>
  <si>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</si>
  <si>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</si>
  <si>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</si>
  <si>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</si>
  <si>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</si>
  <si>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</si>
  <si>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</si>
  <si>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</si>
  <si>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</si>
  <si>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</si>
  <si>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</si>
  <si>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</si>
  <si>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</si>
  <si>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</si>
  <si>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</si>
  <si>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</si>
  <si>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</si>
  <si>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</si>
  <si>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</si>
  <si>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</si>
  <si>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</si>
  <si>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</si>
  <si>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</si>
  <si>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</si>
  <si>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</si>
  <si>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</si>
  <si>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</si>
  <si>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</si>
  <si>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</si>
  <si>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</si>
  <si>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</si>
  <si>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</si>
  <si>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</si>
  <si>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</si>
  <si>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</si>
  <si>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</si>
  <si>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</si>
  <si>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</si>
  <si>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</si>
  <si>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</si>
  <si>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</si>
  <si>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</si>
  <si>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</si>
  <si>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</si>
  <si>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</si>
  <si>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</si>
  <si>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</si>
  <si>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</si>
  <si>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</si>
  <si>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</si>
  <si>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</si>
  <si>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</si>
  <si>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</si>
  <si>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</si>
  <si>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</si>
  <si>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</si>
  <si>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</si>
  <si>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</si>
  <si>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</si>
  <si>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</si>
  <si>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</si>
  <si>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</si>
  <si>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</si>
  <si>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</si>
  <si>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</si>
  <si>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</si>
  <si>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</si>
  <si>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</si>
  <si>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</si>
  <si>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</si>
  <si>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</si>
  <si>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</si>
  <si>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</si>
  <si>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</si>
  <si>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</si>
  <si>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</si>
  <si>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</si>
  <si>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</si>
  <si>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</si>
  <si>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</si>
  <si>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</si>
  <si>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</si>
  <si>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</si>
  <si>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</si>
  <si>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</si>
  <si>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</si>
  <si>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</si>
  <si>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</si>
  <si>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</si>
  <si>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</si>
  <si>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</si>
  <si>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</si>
  <si>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</si>
  <si>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</si>
  <si>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</si>
  <si>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</si>
  <si>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</si>
  <si>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</si>
  <si>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</si>
  <si>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</si>
  <si>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</si>
  <si>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</si>
  <si>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</si>
  <si>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</si>
  <si>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</si>
  <si>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</si>
  <si>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</si>
  <si>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</si>
  <si>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</si>
  <si>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</si>
  <si>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</si>
  <si>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</si>
  <si>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</si>
  <si>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</si>
  <si>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</si>
  <si>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</si>
  <si>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</si>
  <si>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</si>
  <si>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</si>
  <si>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</si>
  <si>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</si>
  <si>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</si>
  <si>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</si>
  <si>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</si>
  <si>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</si>
  <si>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</si>
  <si>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</si>
  <si>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</si>
  <si>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</si>
  <si>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</si>
  <si>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</si>
  <si>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</si>
  <si>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</si>
  <si>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</si>
  <si>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</si>
  <si>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</si>
  <si>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</si>
  <si>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</si>
  <si>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</si>
  <si>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</si>
  <si>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</si>
  <si>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</si>
  <si>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</si>
  <si>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</si>
  <si>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</si>
  <si>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</si>
  <si>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</si>
  <si>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</si>
  <si>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</si>
  <si>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</si>
  <si>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</si>
  <si>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</si>
  <si>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</si>
  <si>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</si>
  <si>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</si>
  <si>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</si>
  <si>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</si>
  <si>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</si>
  <si>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</si>
  <si>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</si>
  <si>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</si>
  <si>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</si>
  <si>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</si>
  <si>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</si>
  <si>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</si>
  <si>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</si>
  <si>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</si>
  <si>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</si>
  <si>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</si>
  <si>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</si>
  <si>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</si>
  <si>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</si>
  <si>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</si>
  <si>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</si>
  <si>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</si>
  <si>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</si>
  <si>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</si>
  <si>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</si>
  <si>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</si>
  <si>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</si>
  <si>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</si>
  <si>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</si>
  <si>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</si>
  <si>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</si>
  <si>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</si>
  <si>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</si>
  <si>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</si>
  <si>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</si>
  <si>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</si>
  <si>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</si>
  <si>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</si>
  <si>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</si>
  <si>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</si>
  <si>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</si>
  <si>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</si>
  <si>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</si>
  <si>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</si>
  <si>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</si>
  <si>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</si>
  <si>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</si>
  <si>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</si>
  <si>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</si>
  <si>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</si>
  <si>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</si>
  <si>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</si>
  <si>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</si>
  <si>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</si>
  <si>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</si>
  <si>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</si>
  <si>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</si>
  <si>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</si>
  <si>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</si>
  <si>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</si>
  <si>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</si>
  <si>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</si>
  <si>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</si>
  <si>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</si>
  <si>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</si>
  <si>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</si>
  <si>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</si>
  <si>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</si>
  <si>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</si>
  <si>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</si>
  <si>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</si>
  <si>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</si>
  <si>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</si>
  <si>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</si>
  <si>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</si>
  <si>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</si>
  <si>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</si>
  <si>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</si>
  <si>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</si>
  <si>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</si>
  <si>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</si>
  <si>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</si>
  <si>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</si>
  <si>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</si>
  <si>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</si>
  <si>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</si>
  <si>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</si>
  <si>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</si>
  <si>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</si>
  <si>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</si>
  <si>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</si>
  <si>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</si>
  <si>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</si>
  <si>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</si>
  <si>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</si>
  <si>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</si>
  <si>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</si>
  <si>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</si>
  <si>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</si>
  <si>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</si>
  <si>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</si>
  <si>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</si>
  <si>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</si>
  <si>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</si>
  <si>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</si>
  <si>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</si>
  <si>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</si>
  <si>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</si>
  <si>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</si>
  <si>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</si>
  <si>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</si>
  <si>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</si>
  <si>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</si>
  <si>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</si>
  <si>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</si>
  <si>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</si>
  <si>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</si>
  <si>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</si>
  <si>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</si>
  <si>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</si>
  <si>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</si>
  <si>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</si>
  <si>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</si>
  <si>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</si>
  <si>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</si>
  <si>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</si>
  <si>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</si>
  <si>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</si>
  <si>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</si>
  <si>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</si>
  <si>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</si>
  <si>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</si>
  <si>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</si>
  <si>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</si>
  <si>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</si>
  <si>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</si>
  <si>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</si>
  <si>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</si>
  <si>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</si>
  <si>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</si>
  <si>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</si>
  <si>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</si>
  <si>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</si>
  <si>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</si>
  <si>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</si>
  <si>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</si>
  <si>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</si>
  <si>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</si>
  <si>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</si>
  <si>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</si>
  <si>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</si>
  <si>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</si>
  <si>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</si>
  <si>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</si>
  <si>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</si>
  <si>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</si>
  <si>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</si>
  <si>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</si>
  <si>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</si>
  <si>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</si>
  <si>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</si>
  <si>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</si>
  <si>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</si>
  <si>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</si>
  <si>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</si>
  <si>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</si>
  <si>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</si>
  <si>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</si>
  <si>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</si>
  <si>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</si>
  <si>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</si>
  <si>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</si>
  <si>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</si>
  <si>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</si>
  <si>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</si>
  <si>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</si>
  <si>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</si>
  <si>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</si>
  <si>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</si>
  <si>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</si>
  <si>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</si>
  <si>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</si>
  <si>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</si>
  <si>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</si>
  <si>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</si>
  <si>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</si>
  <si>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</si>
  <si>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</si>
  <si>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</si>
  <si>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</si>
  <si>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</si>
  <si>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</si>
  <si>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</si>
  <si>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</si>
  <si>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</si>
  <si>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</si>
  <si>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</si>
  <si>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</si>
  <si>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</si>
  <si>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</si>
  <si>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</si>
  <si>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</si>
  <si>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</si>
  <si>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</si>
  <si>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</si>
  <si>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</si>
  <si>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</si>
  <si>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</si>
  <si>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</si>
  <si>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</si>
  <si>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</si>
  <si>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</si>
  <si>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</si>
  <si>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</si>
  <si>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</si>
  <si>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</si>
  <si>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</si>
  <si>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</si>
  <si>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</si>
  <si>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</si>
  <si>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</si>
  <si>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</si>
  <si>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</si>
  <si>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</si>
  <si>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</si>
  <si>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</si>
  <si>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</si>
  <si>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</si>
  <si>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</si>
  <si>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</si>
  <si>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</si>
  <si>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</si>
  <si>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</si>
  <si>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</si>
  <si>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</si>
  <si>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</si>
  <si>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</si>
  <si>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</si>
  <si>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</si>
  <si>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</si>
  <si>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</si>
  <si>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</si>
  <si>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</si>
  <si>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</si>
  <si>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</si>
  <si>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</si>
  <si>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</si>
  <si>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</si>
  <si>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</si>
  <si>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</si>
  <si>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</si>
  <si>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</si>
  <si>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</si>
  <si>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</si>
  <si>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</si>
  <si>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</si>
  <si>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</si>
  <si>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</si>
  <si>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</si>
  <si>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</si>
  <si>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</si>
  <si>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</si>
  <si>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</si>
  <si>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</si>
  <si>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</si>
  <si>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</si>
  <si>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</si>
  <si>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</si>
  <si>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</si>
  <si>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</si>
  <si>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</si>
  <si>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</si>
  <si>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</si>
  <si>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</si>
  <si>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</si>
  <si>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</si>
  <si>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</si>
  <si>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</si>
  <si>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</si>
  <si>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</si>
  <si>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</si>
  <si>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</si>
  <si>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</si>
  <si>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</si>
  <si>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</si>
  <si>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</si>
  <si>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</si>
  <si>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</si>
  <si>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</si>
  <si>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</si>
  <si>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</si>
  <si>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</si>
  <si>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</si>
  <si>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</si>
  <si>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</si>
  <si>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</si>
  <si>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</si>
  <si>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</si>
  <si>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</si>
  <si>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</si>
  <si>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</si>
  <si>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</si>
  <si>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</si>
  <si>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</si>
  <si>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</si>
  <si>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</si>
  <si>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</si>
  <si>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</si>
  <si>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</si>
  <si>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</si>
  <si>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</si>
  <si>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</si>
  <si>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</si>
  <si>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</si>
  <si>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</si>
  <si>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</si>
  <si>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</si>
  <si>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</si>
  <si>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</si>
  <si>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</si>
  <si>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</si>
  <si>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</si>
  <si>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</si>
  <si>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</si>
  <si>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</si>
  <si>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</si>
  <si>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</si>
  <si>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</si>
  <si>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</si>
  <si>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</si>
  <si>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</si>
  <si>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</si>
  <si>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</si>
  <si>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</si>
  <si>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</si>
  <si>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</si>
  <si>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</si>
  <si>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</si>
  <si>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</si>
  <si>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</si>
  <si>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</si>
  <si>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</si>
  <si>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</si>
  <si>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</si>
  <si>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</si>
  <si>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</si>
  <si>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</si>
  <si>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</si>
  <si>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</si>
  <si>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</si>
  <si>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</si>
  <si>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</si>
  <si>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</si>
  <si>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</si>
  <si>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</si>
  <si>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</si>
  <si>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</si>
  <si>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</si>
  <si>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</si>
  <si>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</si>
  <si>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</si>
  <si>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</si>
  <si>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</si>
  <si>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</si>
  <si>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</si>
  <si>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</si>
  <si>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</si>
  <si>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</si>
  <si>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</si>
  <si>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</si>
  <si>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</si>
  <si>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</si>
  <si>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</si>
  <si>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</si>
  <si>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</si>
  <si>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</si>
  <si>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</si>
  <si>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</si>
  <si>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</si>
  <si>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</si>
  <si>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</si>
  <si>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</si>
  <si>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</si>
  <si>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</si>
  <si>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</si>
  <si>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</si>
  <si>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</si>
  <si>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</si>
  <si>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</si>
  <si>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</si>
  <si>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</si>
  <si>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</si>
  <si>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</si>
  <si>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</si>
  <si>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</si>
  <si>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</si>
  <si>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</si>
  <si>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</si>
  <si>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</si>
  <si>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</si>
  <si>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</si>
  <si>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</si>
  <si>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</si>
  <si>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</si>
  <si>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</si>
  <si>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</si>
  <si>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</si>
  <si>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</si>
  <si>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</si>
  <si>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</si>
  <si>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</si>
  <si>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</si>
  <si>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</si>
  <si>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</si>
  <si>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</si>
  <si>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</si>
  <si>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</si>
  <si>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</si>
  <si>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</si>
  <si>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</si>
  <si>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</si>
  <si>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</si>
  <si>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</si>
  <si>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</si>
  <si>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</si>
  <si>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</si>
  <si>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</si>
  <si>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</si>
  <si>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</si>
  <si>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</si>
  <si>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</si>
  <si>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</si>
  <si>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</si>
  <si>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</si>
  <si>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</si>
  <si>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</si>
  <si>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</si>
  <si>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</si>
  <si>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</si>
  <si>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</si>
  <si>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</si>
  <si>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</si>
  <si>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</si>
  <si>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</si>
  <si>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</si>
  <si>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</si>
  <si>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</si>
  <si>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</si>
  <si>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</si>
  <si>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</si>
  <si>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</si>
  <si>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</si>
  <si>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</si>
  <si>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</si>
  <si>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</si>
  <si>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</si>
  <si>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</si>
  <si>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</si>
  <si>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</si>
  <si>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</si>
  <si>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</si>
  <si>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</si>
  <si>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</si>
  <si>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</si>
  <si>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</si>
  <si>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</si>
  <si>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</si>
  <si>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</si>
  <si>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</si>
  <si>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</si>
  <si>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</si>
  <si>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</si>
  <si>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</si>
  <si>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</si>
  <si>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</si>
  <si>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</si>
  <si>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</si>
  <si>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</si>
  <si>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</si>
  <si>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</si>
  <si>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</si>
  <si>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</si>
  <si>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</si>
  <si>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</si>
  <si>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</si>
  <si>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</si>
  <si>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</si>
  <si>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</si>
  <si>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</si>
  <si>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</si>
  <si>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</si>
  <si>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</si>
  <si>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</si>
  <si>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</si>
  <si>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</si>
  <si>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</si>
  <si>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</si>
  <si>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</si>
  <si>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</si>
  <si>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</si>
  <si>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</si>
  <si>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</si>
  <si>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</si>
  <si>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</si>
  <si>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</si>
  <si>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</si>
  <si>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</si>
  <si>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</si>
  <si>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</si>
  <si>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</si>
  <si>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</si>
  <si>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</si>
  <si>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</si>
  <si>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</si>
  <si>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</si>
  <si>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</si>
  <si>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</si>
  <si>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</si>
  <si>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</si>
  <si>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</si>
  <si>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</si>
  <si>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</si>
  <si>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</si>
  <si>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</si>
  <si>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</si>
  <si>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</si>
  <si>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</si>
  <si>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</si>
  <si>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</si>
  <si>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</si>
  <si>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</si>
  <si>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</si>
  <si>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</si>
  <si>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</si>
  <si>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</si>
  <si>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</si>
  <si>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</si>
  <si>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</si>
  <si>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</si>
  <si>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</si>
  <si>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</si>
  <si>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</si>
  <si>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</si>
  <si>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</si>
  <si>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</si>
  <si>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</si>
  <si>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</si>
  <si>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</si>
  <si>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</si>
  <si>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</si>
  <si>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</si>
  <si>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</si>
  <si>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</si>
  <si>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</si>
  <si>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</si>
  <si>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</si>
  <si>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</si>
  <si>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</si>
  <si>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</si>
  <si>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</si>
  <si>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</si>
  <si>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</si>
  <si>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</si>
  <si>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</si>
  <si>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</si>
  <si>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</si>
  <si>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</si>
  <si>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</si>
  <si>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</si>
  <si>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</si>
  <si>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</si>
  <si>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</si>
  <si>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</si>
  <si>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</si>
  <si>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</si>
  <si>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</si>
  <si>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</si>
  <si>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</si>
  <si>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</si>
  <si>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</si>
  <si>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</si>
  <si>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</si>
  <si>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</si>
  <si>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</si>
  <si>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</si>
  <si>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</si>
  <si>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</si>
  <si>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</si>
  <si>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</si>
  <si>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</si>
  <si>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</si>
  <si>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</si>
  <si>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</si>
  <si>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</si>
  <si>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</si>
  <si>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</si>
  <si>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</si>
  <si>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</si>
  <si>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</si>
  <si>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</si>
  <si>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</si>
  <si>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</si>
  <si>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</si>
  <si>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</si>
  <si>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</si>
  <si>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</si>
  <si>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</si>
  <si>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</si>
  <si>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</si>
  <si>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</si>
  <si>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</si>
  <si>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</si>
  <si>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</si>
  <si>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</si>
  <si>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</si>
  <si>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</si>
  <si>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</si>
  <si>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</si>
  <si>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</si>
  <si>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</si>
  <si>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</si>
  <si>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</si>
  <si>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</si>
  <si>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</si>
  <si>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</si>
  <si>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</si>
  <si>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</si>
  <si>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</si>
  <si>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</si>
  <si>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</si>
  <si>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</si>
  <si>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</si>
  <si>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</si>
  <si>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</si>
  <si>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</si>
  <si>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</si>
  <si>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</si>
  <si>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</si>
  <si>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</si>
  <si>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</si>
  <si>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</si>
  <si>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</si>
  <si>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</si>
  <si>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</si>
  <si>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</si>
  <si>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</si>
  <si>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</si>
  <si>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</si>
  <si>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</si>
  <si>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</si>
  <si>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</si>
  <si>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</si>
  <si>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</si>
  <si>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</si>
  <si>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</si>
  <si>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</si>
  <si>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</si>
  <si>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</si>
  <si>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</si>
  <si>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</si>
  <si>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</si>
  <si>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</si>
  <si>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</si>
  <si>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</si>
  <si>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</si>
  <si>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</si>
  <si>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</si>
  <si>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</si>
  <si>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</si>
  <si>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</si>
  <si>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</si>
  <si>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</si>
  <si>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</si>
  <si>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</si>
  <si>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</si>
  <si>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</si>
  <si>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</si>
  <si>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</si>
  <si>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</si>
  <si>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</si>
  <si>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</si>
  <si>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</si>
  <si>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</si>
  <si>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</si>
  <si>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</si>
  <si>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</si>
  <si>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</si>
  <si>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</si>
  <si>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</si>
  <si>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</si>
  <si>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</si>
  <si>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</si>
  <si>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</si>
  <si>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</si>
  <si>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</si>
  <si>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</si>
  <si>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</si>
  <si>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</si>
  <si>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</si>
  <si>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</si>
  <si>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</si>
  <si>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</si>
  <si>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</si>
  <si>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</si>
  <si>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</si>
  <si>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</si>
  <si>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</si>
  <si>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</si>
  <si>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</si>
  <si>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</si>
  <si>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</si>
  <si>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</si>
  <si>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</si>
  <si>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</si>
  <si>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</si>
  <si>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</si>
  <si>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</si>
  <si>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</si>
  <si>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</si>
  <si>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</si>
  <si>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</si>
  <si>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</si>
  <si>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</si>
  <si>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</si>
  <si>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</si>
  <si>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</si>
  <si>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</si>
  <si>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</si>
  <si>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</si>
  <si>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</si>
  <si>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</si>
  <si>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</si>
  <si>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</si>
  <si>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</si>
  <si>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</si>
  <si>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</si>
  <si>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</si>
  <si>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</si>
  <si>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</si>
  <si>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</si>
  <si>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</si>
  <si>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</si>
  <si>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</si>
  <si>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</si>
  <si>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</si>
  <si>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</si>
  <si>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</si>
  <si>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</si>
  <si>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</si>
  <si>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</si>
  <si>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</si>
  <si>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</si>
  <si>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</si>
  <si>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</si>
  <si>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</si>
  <si>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</si>
  <si>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</si>
  <si>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</si>
  <si>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</si>
  <si>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</si>
  <si>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</si>
  <si>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</si>
  <si>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</si>
  <si>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</si>
  <si>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</si>
  <si>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</si>
  <si>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</si>
  <si>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</si>
  <si>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</si>
  <si>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</si>
  <si>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</si>
  <si>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</si>
  <si>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</si>
  <si>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</si>
  <si>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</si>
  <si>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</si>
  <si>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</si>
  <si>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</si>
  <si>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</si>
  <si>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</si>
  <si>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</si>
  <si>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</si>
  <si>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</si>
  <si>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</si>
  <si>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</si>
  <si>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</si>
  <si>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</si>
  <si>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</si>
  <si>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</si>
  <si>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</si>
  <si>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</si>
  <si>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</si>
  <si>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</si>
  <si>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</si>
  <si>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</si>
  <si>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</si>
  <si>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</si>
  <si>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</si>
  <si>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</si>
  <si>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</si>
  <si>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</si>
  <si>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</si>
  <si>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</si>
  <si>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</si>
  <si>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</si>
  <si>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</si>
  <si>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</si>
  <si>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</si>
  <si>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</si>
  <si>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</si>
  <si>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</si>
  <si>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</si>
  <si>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</si>
  <si>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</si>
  <si>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</si>
  <si>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</si>
  <si>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</si>
  <si>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</si>
  <si>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</si>
  <si>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</si>
  <si>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</si>
  <si>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</si>
  <si>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</si>
  <si>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</si>
  <si>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</si>
  <si>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</si>
  <si>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</si>
  <si>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</si>
  <si>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</si>
  <si>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</si>
  <si>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</si>
  <si>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</si>
  <si>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</si>
  <si>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</si>
  <si>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</si>
  <si>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</si>
  <si>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</si>
  <si>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</si>
  <si>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</si>
  <si>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</si>
  <si>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</si>
  <si>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</si>
  <si>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</si>
  <si>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</si>
  <si>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</si>
  <si>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</si>
  <si>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</si>
  <si>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</si>
  <si>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</si>
  <si>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</si>
  <si>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</si>
  <si>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</si>
  <si>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</si>
  <si>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</si>
  <si>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</si>
  <si>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</si>
  <si>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</si>
  <si>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</si>
  <si>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</si>
  <si>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</si>
  <si>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</si>
  <si>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</si>
  <si>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</si>
  <si>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</si>
  <si>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</si>
  <si>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</si>
  <si>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</si>
  <si>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</si>
  <si>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</si>
  <si>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</si>
  <si>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</si>
  <si>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</si>
  <si>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</si>
  <si>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</si>
  <si>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</si>
  <si>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</si>
  <si>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</si>
  <si>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</si>
  <si>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</si>
  <si>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</si>
  <si>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</si>
  <si>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</si>
  <si>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</si>
  <si>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</si>
  <si>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</si>
  <si>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</si>
  <si>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</si>
  <si>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</si>
  <si>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</si>
  <si>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</si>
  <si>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</si>
  <si>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</si>
  <si>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</si>
  <si>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</si>
  <si>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</si>
  <si>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</si>
  <si>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</si>
  <si>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</si>
  <si>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</si>
  <si>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</si>
  <si>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</si>
  <si>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</si>
  <si>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</si>
  <si>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</si>
  <si>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</si>
  <si>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</si>
  <si>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</si>
  <si>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</si>
  <si>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</si>
  <si>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</si>
  <si>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</si>
  <si>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</si>
  <si>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</si>
  <si>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</si>
  <si>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</si>
  <si>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</si>
  <si>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</si>
  <si>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</si>
  <si>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</si>
  <si>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</si>
  <si>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</si>
  <si>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</si>
  <si>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</si>
  <si>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</si>
  <si>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</si>
  <si>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</si>
  <si>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</si>
  <si>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</si>
  <si>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</si>
  <si>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</si>
  <si>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</si>
  <si>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</si>
  <si>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</si>
  <si>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</si>
  <si>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</si>
  <si>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</si>
  <si>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</si>
  <si>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</si>
  <si>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</si>
  <si>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</si>
  <si>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</si>
  <si>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</si>
  <si>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</si>
  <si>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</si>
  <si>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</si>
  <si>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</si>
  <si>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</si>
  <si>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</si>
  <si>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</si>
  <si>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</si>
  <si>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</si>
  <si>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</si>
  <si>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</si>
  <si>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</si>
  <si>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</si>
  <si>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</si>
  <si>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</si>
  <si>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</si>
  <si>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</si>
  <si>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</si>
  <si>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</si>
  <si>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</si>
  <si>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</si>
  <si>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</si>
  <si>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</si>
  <si>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</si>
  <si>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</si>
  <si>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</si>
  <si>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</si>
  <si>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</si>
  <si>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</si>
  <si>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</si>
  <si>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</si>
  <si>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</si>
  <si>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</si>
  <si>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</si>
  <si>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</si>
  <si>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</si>
  <si>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</si>
  <si>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</si>
  <si>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</si>
  <si>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</si>
  <si>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</si>
  <si>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</si>
  <si>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</si>
  <si>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</si>
  <si>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</si>
  <si>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</si>
  <si>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</si>
  <si>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</si>
  <si>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</si>
  <si>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</si>
  <si>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</si>
  <si>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</si>
  <si>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</si>
  <si>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</si>
  <si>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</si>
  <si>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</si>
  <si>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</si>
  <si>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</si>
  <si>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</si>
  <si>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</si>
  <si>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</si>
  <si>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</si>
  <si>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</si>
  <si>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</si>
  <si>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</si>
  <si>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</si>
  <si>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</si>
  <si>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</si>
  <si>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</si>
  <si>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</si>
  <si>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</si>
  <si>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</si>
  <si>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</si>
  <si>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</si>
  <si>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</si>
  <si>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</si>
  <si>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</si>
  <si>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</si>
  <si>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</si>
  <si>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</si>
  <si>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</si>
  <si>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</si>
  <si>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</si>
  <si>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</si>
  <si>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</si>
  <si>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</si>
  <si>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</si>
  <si>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</si>
  <si>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</si>
  <si>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</si>
  <si>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</si>
  <si>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</si>
  <si>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</si>
  <si>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</si>
  <si>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</si>
  <si>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</si>
  <si>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</si>
  <si>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</si>
  <si>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</si>
  <si>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</si>
  <si>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</si>
  <si>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</si>
  <si>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</si>
  <si>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</si>
  <si>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</si>
  <si>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</si>
  <si>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</si>
  <si>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</si>
  <si>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</si>
  <si>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</si>
  <si>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</si>
  <si>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</si>
  <si>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</si>
  <si>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</si>
  <si>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</si>
  <si>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</si>
  <si>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</si>
  <si>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</si>
  <si>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</si>
  <si>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</si>
  <si>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</si>
  <si>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</si>
  <si>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</si>
  <si>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</si>
  <si>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</si>
  <si>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</si>
  <si>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</si>
  <si>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</si>
  <si>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</si>
  <si>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</si>
  <si>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</si>
  <si>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</si>
  <si>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</si>
  <si>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</si>
  <si>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</si>
  <si>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</si>
  <si>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</si>
  <si>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</si>
  <si>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</si>
  <si>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</si>
  <si>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</si>
  <si>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</si>
  <si>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</si>
  <si>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</si>
  <si>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</si>
  <si>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</si>
  <si>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</si>
  <si>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</si>
  <si>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</si>
  <si>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</si>
  <si>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</si>
  <si>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</si>
  <si>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</si>
  <si>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</si>
  <si>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</si>
  <si>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</si>
  <si>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</si>
  <si>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</si>
  <si>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</si>
  <si>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</si>
  <si>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</si>
  <si>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</si>
  <si>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</si>
  <si>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</si>
  <si>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</si>
  <si>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</si>
  <si>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</si>
  <si>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</si>
  <si>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</si>
  <si>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</si>
  <si>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</si>
  <si>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</si>
  <si>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</si>
  <si>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</si>
  <si>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</si>
  <si>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</si>
  <si>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</si>
  <si>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</si>
  <si>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</si>
  <si>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</si>
  <si>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</si>
  <si>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</si>
  <si>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</si>
  <si>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</si>
  <si>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</si>
  <si>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</si>
  <si>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</si>
  <si>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</si>
  <si>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</si>
  <si>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</si>
  <si>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</si>
  <si>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</si>
  <si>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</si>
  <si>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</si>
  <si>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</si>
  <si>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</si>
  <si>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</si>
  <si>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</si>
  <si>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</si>
  <si>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</si>
  <si>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</si>
  <si>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</si>
  <si>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</si>
  <si>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</si>
  <si>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</si>
  <si>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</si>
  <si>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</si>
  <si>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</si>
  <si>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</si>
  <si>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</si>
  <si>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</si>
  <si>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</si>
  <si>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</si>
  <si>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</si>
  <si>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</si>
  <si>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</si>
  <si>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</si>
  <si>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</si>
  <si>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</si>
  <si>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</si>
  <si>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</si>
  <si>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</si>
  <si>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</si>
  <si>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</si>
  <si>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</si>
  <si>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</si>
  <si>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</si>
  <si>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</si>
  <si>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</si>
  <si>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</si>
  <si>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</si>
  <si>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</si>
  <si>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</si>
  <si>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</si>
  <si>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</si>
  <si>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</si>
  <si>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</si>
  <si>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</si>
  <si>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</si>
  <si>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</si>
  <si>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</si>
  <si>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</si>
  <si>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</si>
  <si>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</si>
  <si>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</si>
  <si>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</si>
  <si>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</si>
  <si>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</si>
  <si>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</si>
  <si>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</si>
  <si>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</si>
  <si>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</si>
  <si>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</si>
  <si>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</si>
  <si>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</si>
  <si>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</si>
  <si>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</si>
  <si>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</si>
  <si>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</si>
  <si>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</si>
  <si>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</si>
  <si>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</si>
  <si>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</si>
  <si>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</si>
  <si>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</si>
  <si>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</si>
  <si>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</si>
  <si>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</si>
  <si>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</si>
  <si>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</si>
  <si>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</si>
  <si>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</si>
  <si>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</si>
  <si>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</si>
  <si>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</si>
  <si>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</si>
  <si>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</si>
  <si>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</si>
  <si>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</si>
  <si>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</si>
  <si>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</si>
  <si>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</si>
  <si>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</si>
  <si>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</si>
  <si>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</si>
  <si>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</si>
  <si>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</si>
  <si>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</si>
  <si>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</si>
  <si>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</si>
  <si>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</si>
  <si>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</si>
  <si>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</si>
  <si>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</si>
  <si>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</si>
  <si>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</si>
  <si>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</si>
  <si>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</si>
  <si>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</si>
  <si>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</si>
  <si>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</si>
  <si>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</si>
  <si>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</si>
  <si>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</si>
  <si>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</si>
  <si>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</si>
  <si>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</si>
  <si>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</si>
  <si>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</si>
  <si>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</si>
  <si>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</si>
  <si>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</si>
  <si>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</si>
  <si>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</si>
  <si>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</si>
  <si>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</si>
  <si>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</si>
  <si>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</si>
  <si>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</si>
  <si>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</si>
  <si>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</si>
  <si>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</si>
  <si>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</si>
  <si>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</si>
  <si>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</si>
  <si>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</si>
  <si>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</si>
  <si>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</si>
  <si>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</si>
  <si>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</si>
  <si>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</si>
  <si>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</si>
  <si>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</si>
  <si>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</si>
  <si>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</si>
  <si>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</si>
  <si>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</si>
  <si>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</si>
  <si>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</si>
  <si>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</si>
  <si>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</si>
  <si>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</si>
  <si>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</si>
  <si>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</si>
  <si>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</si>
  <si>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</si>
  <si>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</si>
  <si>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</si>
  <si>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</si>
  <si>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</si>
  <si>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</si>
  <si>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</si>
  <si>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</si>
  <si>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</si>
  <si>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</si>
  <si>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</si>
  <si>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</si>
  <si>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</si>
  <si>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</si>
  <si>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</si>
  <si>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</si>
  <si>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</si>
  <si>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</si>
  <si>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</si>
  <si>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</si>
  <si>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</si>
  <si>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</si>
  <si>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</si>
  <si>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</si>
  <si>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</si>
  <si>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</si>
  <si>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</si>
  <si>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</si>
  <si>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</si>
  <si>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</si>
  <si>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</si>
  <si>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</si>
  <si>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</si>
  <si>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</si>
  <si>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</si>
  <si>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</si>
  <si>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</si>
  <si>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</si>
  <si>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</si>
  <si>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</si>
  <si>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</si>
  <si>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</si>
  <si>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</si>
  <si>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</si>
  <si>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</si>
  <si>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</si>
  <si>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</si>
  <si>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</si>
  <si>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</si>
  <si>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</si>
  <si>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</si>
  <si>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</si>
  <si>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</si>
  <si>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</si>
  <si>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</si>
  <si>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</si>
  <si>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</si>
  <si>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</si>
  <si>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</si>
  <si>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</si>
  <si>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</si>
  <si>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</si>
  <si>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</si>
  <si>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</si>
  <si>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</si>
  <si>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</si>
  <si>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</si>
  <si>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</si>
  <si>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</si>
  <si>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</si>
  <si>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</si>
  <si>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</si>
  <si>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</si>
  <si>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</si>
  <si>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</si>
  <si>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</si>
  <si>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</si>
  <si>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</si>
  <si>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</si>
  <si>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</si>
  <si>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</si>
  <si>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</si>
  <si>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</si>
  <si>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</si>
  <si>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</si>
  <si>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</si>
  <si>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</si>
  <si>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</si>
  <si>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</si>
  <si>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</si>
  <si>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</si>
  <si>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</si>
  <si>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</si>
  <si>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</si>
  <si>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</si>
  <si>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</si>
  <si>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</si>
  <si>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</si>
  <si>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</si>
  <si>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</si>
  <si>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</si>
  <si>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</si>
  <si>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</si>
  <si>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</si>
  <si>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</si>
  <si>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</si>
  <si>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</si>
  <si>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</si>
  <si>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</si>
  <si>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</si>
  <si>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</si>
  <si>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</si>
  <si>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</si>
  <si>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</si>
  <si>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</si>
  <si>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</si>
  <si>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</si>
  <si>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</si>
  <si>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</si>
  <si>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</si>
  <si>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</si>
  <si>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</si>
  <si>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</si>
  <si>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</si>
  <si>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</si>
  <si>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</si>
  <si>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</si>
  <si>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</si>
  <si>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</si>
  <si>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</si>
  <si>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</si>
  <si>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</si>
  <si>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</si>
  <si>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</si>
  <si>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</si>
  <si>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</si>
  <si>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</si>
  <si>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</si>
  <si>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</si>
  <si>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</si>
  <si>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</si>
  <si>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</si>
  <si>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</si>
  <si>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</si>
  <si>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</si>
  <si>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</si>
  <si>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</si>
  <si>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</si>
  <si>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</si>
  <si>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</si>
  <si>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</si>
  <si>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</si>
  <si>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</si>
  <si>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</si>
  <si>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</si>
  <si>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</si>
  <si>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</si>
  <si>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</si>
  <si>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</si>
  <si>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</si>
  <si>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</si>
  <si>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</si>
  <si>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</si>
  <si>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</si>
  <si>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</si>
  <si>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</si>
  <si>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</si>
  <si>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</si>
  <si>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</si>
  <si>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</si>
  <si>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</si>
  <si>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</si>
  <si>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</si>
  <si>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</si>
  <si>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</si>
  <si>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</si>
  <si>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</si>
  <si>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</si>
  <si>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</si>
  <si>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</si>
  <si>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</si>
  <si>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</si>
  <si>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</si>
  <si>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</si>
  <si>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</si>
  <si>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</si>
  <si>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</si>
  <si>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</si>
  <si>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</si>
  <si>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</si>
  <si>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</si>
  <si>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</si>
  <si>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</si>
  <si>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</si>
  <si>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</si>
  <si>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</si>
  <si>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</si>
  <si>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</si>
  <si>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</si>
  <si>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</si>
  <si>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</si>
  <si>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</si>
  <si>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</si>
  <si>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</si>
  <si>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</si>
  <si>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</si>
  <si>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</si>
  <si>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</si>
  <si>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</si>
  <si>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</si>
  <si>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</si>
  <si>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</si>
  <si>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</si>
  <si>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</si>
  <si>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</si>
  <si>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</si>
  <si>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</si>
  <si>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</si>
  <si>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</si>
  <si>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</si>
  <si>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</si>
  <si>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</si>
  <si>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</si>
  <si>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</si>
  <si>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</si>
  <si>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</si>
  <si>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</si>
  <si>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</si>
  <si>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</si>
  <si>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</si>
  <si>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</si>
  <si>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</si>
  <si>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</si>
  <si>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</si>
  <si>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</si>
  <si>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</si>
  <si>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</si>
  <si>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</si>
  <si>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</si>
  <si>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</si>
  <si>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</si>
  <si>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</si>
  <si>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</si>
  <si>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</si>
  <si>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</si>
  <si>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</si>
  <si>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</si>
  <si>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</si>
  <si>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</si>
  <si>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</si>
  <si>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</si>
  <si>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</si>
  <si>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</si>
  <si>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</si>
  <si>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</si>
  <si>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</si>
  <si>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</si>
  <si>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</si>
  <si>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</si>
  <si>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</si>
  <si>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</si>
  <si>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</si>
  <si>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</si>
  <si>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</si>
  <si>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</si>
  <si>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</si>
  <si>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</si>
  <si>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</si>
  <si>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</si>
  <si>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</si>
  <si>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</si>
  <si>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</si>
  <si>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</si>
  <si>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</si>
  <si>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</si>
  <si>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</si>
  <si>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</si>
  <si>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</si>
  <si>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</si>
  <si>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</si>
  <si>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</si>
  <si>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</si>
  <si>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</si>
  <si>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</si>
  <si>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</si>
  <si>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</si>
  <si>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</si>
  <si>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</si>
  <si>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</si>
  <si>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</si>
  <si>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</si>
  <si>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</si>
  <si>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</si>
  <si>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</si>
  <si>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</si>
  <si>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</si>
  <si>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</si>
  <si>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</si>
  <si>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</si>
  <si>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</si>
  <si>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</si>
  <si>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</si>
  <si>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</si>
  <si>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</si>
  <si>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</si>
  <si>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</si>
  <si>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</si>
  <si>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</si>
  <si>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</si>
  <si>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</si>
  <si>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</si>
  <si>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</si>
  <si>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</si>
  <si>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</si>
  <si>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</si>
  <si>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</si>
  <si>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</si>
  <si>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</si>
  <si>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</si>
  <si>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</si>
  <si>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</si>
  <si>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</si>
  <si>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</si>
  <si>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</si>
  <si>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</si>
  <si>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</si>
  <si>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</si>
  <si>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</si>
  <si>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</si>
  <si>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</si>
  <si>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</si>
  <si>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</si>
  <si>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</si>
  <si>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</si>
  <si>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</si>
  <si>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</si>
  <si>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</si>
  <si>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</si>
  <si>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</si>
  <si>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</si>
  <si>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</si>
  <si>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</si>
  <si>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</si>
  <si>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</si>
  <si>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</si>
  <si>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</si>
  <si>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</si>
  <si>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</si>
  <si>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</si>
  <si>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</si>
  <si>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</si>
  <si>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</si>
  <si>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</si>
  <si>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</si>
  <si>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</si>
  <si>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</si>
  <si>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</si>
  <si>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</si>
  <si>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</si>
  <si>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</si>
  <si>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</si>
  <si>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</si>
  <si>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</si>
  <si>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</si>
  <si>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</si>
  <si>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</si>
  <si>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</si>
  <si>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</si>
  <si>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</si>
  <si>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</si>
  <si>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</si>
  <si>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</si>
  <si>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</si>
  <si>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</si>
  <si>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</si>
  <si>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</si>
  <si>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</si>
  <si>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</si>
  <si>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</si>
  <si>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</si>
  <si>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</si>
  <si>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</si>
  <si>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</si>
  <si>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</si>
  <si>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</si>
  <si>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</si>
  <si>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</si>
  <si>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</si>
  <si>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</si>
  <si>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</si>
  <si>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</si>
  <si>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</si>
  <si>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</si>
  <si>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</si>
  <si>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</si>
  <si>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</si>
  <si>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</si>
  <si>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</si>
  <si>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</si>
  <si>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</si>
  <si>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</si>
  <si>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</si>
  <si>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</si>
  <si>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</si>
  <si>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</si>
  <si>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</si>
  <si>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</si>
  <si>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</si>
  <si>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</si>
  <si>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</si>
  <si>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</si>
  <si>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</si>
  <si>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</si>
  <si>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</si>
  <si>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</si>
  <si>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</si>
  <si>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</si>
  <si>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</si>
  <si>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</si>
  <si>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</si>
  <si>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</si>
  <si>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</si>
  <si>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</si>
  <si>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</si>
  <si>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</si>
  <si>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</si>
  <si>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</si>
  <si>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</si>
  <si>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</si>
  <si>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</si>
  <si>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</si>
  <si>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</si>
  <si>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</si>
  <si>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</si>
  <si>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</si>
  <si>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</si>
  <si>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</si>
  <si>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</si>
  <si>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</si>
  <si>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</si>
  <si>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</si>
  <si>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</si>
  <si>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</si>
  <si>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</si>
  <si>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</si>
  <si>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</si>
  <si>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</si>
  <si>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</si>
  <si>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</si>
  <si>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</si>
  <si>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</si>
  <si>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</si>
  <si>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</si>
  <si>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</si>
  <si>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</si>
  <si>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</si>
  <si>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</si>
  <si>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</si>
  <si>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</si>
  <si>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</si>
  <si>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</si>
  <si>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</si>
  <si>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</si>
  <si>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</si>
  <si>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</si>
  <si>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</si>
  <si>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</si>
  <si>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</si>
  <si>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</si>
  <si>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</si>
  <si>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</si>
  <si>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</si>
  <si>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</si>
  <si>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</si>
  <si>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</si>
  <si>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</si>
  <si>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</si>
  <si>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</si>
  <si>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</si>
  <si>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</si>
  <si>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</si>
  <si>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</si>
  <si>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</si>
  <si>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</si>
  <si>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</si>
  <si>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</si>
  <si>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</si>
  <si>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</si>
  <si>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</si>
  <si>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</si>
  <si>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</si>
  <si>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</si>
  <si>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</si>
  <si>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</si>
  <si>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</si>
  <si>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</si>
  <si>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</si>
  <si>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</si>
  <si>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</si>
  <si>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</si>
  <si>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</si>
  <si>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</si>
  <si>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</si>
  <si>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</si>
  <si>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</si>
  <si>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</si>
  <si>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</si>
  <si>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</si>
  <si>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</si>
  <si>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</si>
  <si>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</si>
  <si>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</si>
  <si>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</si>
  <si>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</si>
  <si>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</si>
  <si>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</si>
  <si>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</si>
  <si>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</si>
  <si>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</si>
  <si>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</si>
  <si>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</si>
  <si>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</si>
  <si>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</si>
  <si>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</si>
  <si>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</si>
  <si>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</si>
  <si>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</si>
  <si>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</si>
  <si>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</si>
  <si>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</si>
  <si>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</si>
  <si>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</si>
  <si>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</si>
  <si>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</si>
  <si>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</si>
  <si>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</si>
  <si>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</si>
  <si>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</si>
  <si>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</si>
  <si>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</si>
  <si>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</si>
  <si>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</si>
  <si>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</si>
  <si>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</si>
  <si>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</si>
  <si>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</si>
  <si>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</si>
  <si>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</si>
  <si>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</si>
  <si>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</si>
  <si>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</si>
  <si>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</si>
  <si>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</si>
  <si>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</si>
  <si>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</si>
  <si>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</si>
  <si>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</si>
  <si>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</si>
  <si>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</si>
  <si>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</si>
  <si>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</si>
  <si>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</si>
  <si>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</si>
  <si>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</si>
  <si>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</si>
  <si>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</si>
  <si>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</si>
  <si>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</si>
  <si>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</si>
  <si>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</si>
  <si>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</si>
  <si>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</si>
  <si>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</si>
  <si>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</si>
  <si>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</si>
  <si>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</si>
  <si>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</si>
  <si>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</si>
  <si>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</si>
  <si>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</si>
  <si>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</si>
  <si>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</si>
  <si>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</si>
  <si>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</si>
  <si>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</si>
  <si>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</si>
  <si>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</si>
  <si>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</si>
  <si>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</si>
  <si>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</si>
  <si>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</si>
  <si>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</si>
  <si>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</si>
  <si>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</si>
  <si>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</si>
  <si>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</si>
  <si>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</si>
  <si>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</si>
  <si>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</si>
  <si>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</si>
  <si>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</si>
  <si>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</si>
  <si>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</si>
  <si>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</si>
  <si>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</si>
  <si>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</si>
  <si>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</si>
  <si>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</si>
  <si>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</si>
  <si>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</si>
  <si>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</si>
  <si>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</si>
  <si>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</si>
  <si>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</si>
  <si>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</si>
  <si>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</si>
  <si>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</si>
  <si>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</si>
  <si>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</si>
  <si>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</si>
  <si>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</si>
  <si>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</si>
  <si>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</si>
  <si>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</si>
  <si>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</si>
  <si>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</si>
  <si>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</si>
  <si>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</si>
  <si>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</si>
  <si>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</si>
  <si>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</si>
  <si>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</si>
  <si>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</si>
  <si>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</si>
  <si>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</si>
  <si>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</si>
  <si>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</si>
  <si>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</si>
  <si>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</si>
  <si>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</si>
  <si>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</si>
  <si>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</si>
  <si>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</si>
  <si>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</si>
  <si>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</si>
  <si>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</si>
  <si>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</si>
  <si>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</si>
  <si>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</si>
  <si>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</si>
  <si>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</si>
  <si>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</si>
  <si>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</si>
  <si>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</si>
  <si>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</si>
  <si>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</si>
  <si>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</si>
  <si>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</si>
  <si>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</si>
  <si>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</si>
  <si>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</si>
  <si>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</si>
  <si>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</si>
  <si>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</si>
  <si>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</si>
  <si>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</si>
  <si>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</si>
  <si>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</si>
  <si>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</si>
  <si>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</si>
  <si>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</si>
  <si>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</si>
  <si>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</si>
  <si>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</si>
  <si>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</si>
  <si>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</si>
  <si>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</si>
  <si>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</si>
  <si>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</si>
  <si>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</si>
  <si>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</si>
  <si>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</si>
  <si>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</si>
  <si>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</si>
  <si>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</si>
  <si>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</si>
  <si>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</si>
  <si>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</si>
  <si>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</si>
  <si>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</si>
  <si>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</si>
  <si>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</si>
  <si>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</si>
  <si>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</si>
  <si>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</si>
  <si>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</si>
  <si>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</si>
  <si>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</si>
  <si>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</si>
  <si>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</si>
  <si>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</si>
  <si>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</si>
  <si>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</si>
  <si>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</si>
  <si>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</si>
  <si>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</si>
  <si>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</si>
  <si>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</si>
  <si>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</si>
  <si>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</si>
  <si>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</si>
  <si>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</si>
  <si>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</si>
  <si>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</si>
  <si>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</si>
  <si>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</si>
  <si>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</si>
  <si>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</si>
  <si>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</si>
  <si>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</si>
  <si>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</si>
  <si>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</si>
  <si>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</si>
  <si>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</si>
  <si>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</si>
  <si>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</si>
  <si>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</si>
  <si>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</si>
  <si>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</si>
  <si>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</si>
  <si>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</si>
  <si>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</si>
  <si>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</si>
  <si>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</si>
  <si>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</si>
  <si>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</si>
  <si>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</si>
  <si>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</si>
  <si>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</si>
  <si>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</si>
  <si>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</si>
  <si>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</si>
  <si>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</si>
  <si>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</si>
  <si>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</si>
  <si>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</si>
  <si>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</si>
  <si>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</si>
  <si>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</si>
  <si>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</si>
  <si>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</si>
  <si>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</si>
  <si>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</si>
  <si>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</si>
  <si>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</si>
  <si>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</si>
  <si>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</si>
  <si>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</si>
  <si>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</si>
  <si>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</si>
  <si>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</si>
  <si>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</si>
  <si>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</si>
  <si>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</si>
  <si>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</si>
  <si>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</si>
  <si>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</si>
  <si>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</si>
  <si>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</si>
  <si>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</si>
  <si>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</si>
  <si>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</si>
  <si>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</si>
  <si>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</si>
  <si>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</si>
  <si>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</si>
  <si>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</si>
  <si>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</si>
  <si>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</si>
  <si>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</si>
  <si>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</si>
  <si>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</si>
  <si>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</si>
  <si>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</si>
  <si>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</si>
  <si>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</si>
  <si>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</si>
  <si>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</si>
  <si>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</si>
  <si>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</si>
  <si>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</si>
  <si>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</si>
  <si>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</si>
  <si>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</si>
  <si>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</si>
  <si>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</si>
  <si>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</si>
  <si>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</si>
  <si>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</si>
  <si>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</si>
  <si>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</si>
  <si>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</si>
  <si>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</si>
  <si>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</si>
  <si>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</si>
  <si>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</si>
  <si>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</si>
  <si>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</si>
  <si>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</si>
  <si>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</si>
  <si>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</si>
  <si>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</si>
  <si>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</si>
  <si>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</si>
  <si>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</si>
  <si>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</si>
  <si>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</si>
  <si>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</si>
  <si>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</si>
  <si>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</si>
  <si>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</si>
  <si>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</si>
  <si>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</si>
  <si>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</si>
  <si>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</si>
  <si>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</si>
  <si>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</si>
  <si>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</si>
  <si>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</si>
  <si>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</si>
  <si>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</si>
  <si>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</si>
  <si>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</si>
  <si>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</si>
  <si>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</si>
  <si>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</si>
  <si>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</si>
  <si>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</si>
  <si>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</si>
  <si>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</si>
  <si>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</si>
  <si>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</si>
  <si>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</si>
  <si>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</si>
  <si>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</si>
  <si>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</si>
  <si>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</si>
  <si>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</si>
  <si>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</si>
  <si>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</si>
  <si>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</si>
  <si>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</si>
  <si>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</si>
  <si>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</si>
  <si>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</si>
  <si>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</si>
  <si>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</si>
  <si>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</si>
  <si>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</si>
  <si>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</si>
  <si>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</si>
  <si>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</si>
  <si>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</si>
  <si>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</si>
  <si>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</si>
  <si>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</si>
  <si>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</si>
  <si>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</si>
  <si>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</si>
  <si>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</si>
  <si>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</si>
  <si>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</si>
  <si>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</si>
  <si>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</si>
  <si>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</si>
  <si>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</si>
  <si>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</si>
  <si>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</si>
  <si>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</si>
  <si>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</si>
  <si>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</si>
  <si>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</si>
  <si>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</si>
  <si>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</si>
  <si>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</si>
  <si>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</si>
  <si>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</si>
  <si>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</si>
  <si>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</si>
  <si>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</si>
  <si>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</si>
  <si>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</si>
  <si>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</si>
  <si>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</si>
  <si>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</si>
  <si>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</si>
  <si>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</si>
  <si>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</si>
  <si>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</si>
  <si>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</si>
  <si>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</si>
  <si>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</si>
  <si>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</si>
  <si>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</si>
  <si>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</si>
  <si>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</si>
  <si>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</si>
  <si>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</si>
  <si>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</si>
  <si>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</si>
  <si>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</si>
  <si>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</si>
  <si>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</si>
  <si>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</si>
  <si>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</si>
  <si>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</si>
  <si>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</si>
  <si>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</si>
  <si>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</si>
  <si>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</si>
  <si>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</si>
  <si>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</si>
  <si>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</si>
  <si>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</si>
  <si>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</si>
  <si>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</si>
  <si>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</si>
  <si>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</si>
  <si>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</si>
  <si>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</si>
  <si>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</si>
  <si>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</si>
  <si>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</si>
  <si>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</si>
  <si>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</si>
  <si>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</si>
  <si>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</si>
  <si>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</si>
  <si>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</si>
  <si>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</si>
  <si>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</si>
  <si>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</si>
  <si>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</si>
  <si>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</si>
  <si>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</si>
  <si>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</si>
  <si>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</si>
  <si>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</si>
  <si>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</si>
  <si>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</si>
  <si>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</si>
  <si>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</si>
  <si>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</si>
  <si>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</si>
  <si>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</si>
  <si>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</si>
  <si>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</si>
  <si>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</si>
  <si>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</si>
  <si>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</si>
  <si>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</si>
  <si>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</si>
  <si>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</si>
  <si>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</si>
  <si>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</si>
  <si>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</si>
  <si>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</si>
  <si>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</si>
  <si>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</si>
  <si>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</si>
  <si>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</si>
  <si>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</si>
  <si>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</si>
  <si>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</si>
  <si>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</si>
  <si>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</si>
  <si>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</si>
  <si>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</si>
  <si>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</si>
  <si>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</si>
  <si>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</si>
  <si>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</si>
  <si>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</si>
  <si>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</si>
  <si>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</si>
  <si>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</si>
  <si>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</si>
  <si>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</si>
  <si>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</si>
  <si>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</si>
  <si>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</si>
  <si>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</si>
  <si>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</si>
  <si>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</si>
  <si>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</si>
  <si>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</si>
  <si>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</si>
  <si>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</si>
  <si>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</si>
  <si>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</si>
  <si>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</si>
  <si>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</si>
  <si>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</si>
  <si>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</si>
  <si>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</si>
  <si>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</si>
  <si>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</si>
  <si>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</si>
  <si>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</si>
  <si>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</si>
  <si>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</si>
  <si>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</si>
  <si>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</si>
  <si>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</si>
  <si>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</si>
  <si>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</si>
  <si>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</si>
  <si>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</si>
  <si>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</si>
  <si>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</si>
  <si>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</si>
  <si>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</si>
  <si>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</si>
  <si>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</si>
  <si>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</si>
  <si>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</si>
  <si>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</si>
  <si>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</si>
  <si>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</si>
  <si>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</si>
  <si>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</si>
  <si>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</si>
  <si>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</si>
  <si>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</si>
  <si>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</si>
  <si>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</si>
  <si>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</si>
  <si>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</si>
  <si>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</si>
  <si>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</si>
  <si>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</si>
  <si>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</si>
  <si>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</si>
  <si>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</si>
  <si>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</si>
  <si>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</si>
  <si>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</si>
  <si>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</si>
  <si>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</si>
  <si>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</si>
  <si>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</si>
  <si>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</si>
  <si>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</si>
  <si>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</si>
  <si>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</si>
  <si>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</si>
  <si>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</si>
  <si>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</si>
  <si>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</si>
  <si>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</si>
  <si>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</si>
  <si>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</si>
  <si>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</si>
  <si>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</si>
  <si>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</si>
  <si>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</si>
  <si>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</si>
  <si>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</si>
  <si>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</si>
  <si>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</si>
  <si>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</si>
  <si>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</si>
  <si>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</si>
  <si>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</si>
  <si>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</si>
  <si>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</si>
  <si>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</si>
  <si>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</si>
  <si>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</si>
  <si>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</si>
  <si>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</si>
  <si>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</si>
  <si>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</si>
  <si>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</si>
  <si>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</si>
  <si>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</si>
  <si>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</si>
  <si>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</si>
  <si>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</si>
  <si>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</si>
  <si>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</si>
  <si>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</si>
  <si>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</si>
  <si>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</si>
  <si>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</si>
  <si>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</si>
  <si>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</si>
  <si>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</si>
  <si>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</si>
  <si>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</si>
  <si>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</si>
  <si>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</si>
  <si>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</si>
  <si>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</si>
  <si>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</si>
  <si>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</si>
  <si>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</si>
  <si>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</si>
  <si>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</si>
  <si>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</si>
  <si>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</si>
  <si>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</si>
  <si>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</si>
  <si>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</si>
  <si>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</si>
  <si>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</si>
  <si>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</si>
  <si>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</si>
  <si>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</si>
  <si>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</si>
  <si>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</si>
  <si>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</si>
  <si>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</si>
  <si>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</si>
  <si>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</si>
  <si>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</si>
  <si>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</si>
  <si>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</si>
  <si>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</si>
  <si>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</si>
  <si>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</si>
  <si>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</si>
  <si>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</si>
  <si>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</si>
  <si>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</si>
  <si>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</si>
  <si>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</si>
  <si>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</si>
  <si>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</si>
  <si>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</si>
  <si>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</si>
  <si>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</si>
  <si>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</si>
  <si>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</si>
  <si>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</si>
  <si>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</si>
  <si>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</si>
  <si>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</si>
  <si>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</si>
  <si>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</si>
  <si>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</si>
  <si>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</si>
  <si>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</si>
  <si>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</si>
  <si>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</si>
  <si>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</si>
  <si>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</si>
  <si>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</si>
  <si>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</si>
  <si>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</si>
  <si>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</si>
  <si>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</si>
  <si>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</si>
  <si>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</si>
  <si>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</si>
  <si>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</si>
  <si>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</si>
  <si>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</si>
  <si>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</si>
  <si>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</si>
  <si>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</si>
  <si>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</si>
  <si>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</si>
  <si>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</si>
  <si>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</si>
  <si>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</si>
  <si>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</si>
  <si>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</si>
  <si>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</si>
  <si>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</si>
  <si>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</si>
  <si>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</si>
  <si>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</si>
  <si>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</si>
  <si>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</si>
  <si>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</si>
  <si>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</si>
  <si>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</si>
  <si>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</si>
  <si>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</si>
  <si>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</si>
  <si>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</si>
  <si>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</si>
  <si>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</si>
  <si>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</si>
  <si>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</si>
  <si>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</si>
  <si>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</si>
  <si>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</si>
  <si>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</si>
  <si>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</si>
  <si>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</si>
  <si>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</si>
  <si>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</si>
  <si>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</si>
  <si>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</si>
  <si>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</si>
  <si>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</si>
  <si>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</si>
  <si>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</si>
  <si>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</si>
  <si>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</si>
  <si>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</si>
  <si>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</si>
  <si>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</si>
  <si>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</si>
  <si>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</si>
  <si>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</si>
  <si>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</si>
  <si>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</si>
  <si>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</si>
  <si>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</si>
  <si>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</si>
  <si>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</si>
  <si>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</si>
  <si>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</si>
  <si>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</si>
  <si>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</si>
  <si>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</si>
  <si>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</si>
  <si>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</si>
  <si>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</si>
  <si>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</si>
  <si>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</si>
  <si>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</si>
  <si>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</si>
  <si>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</si>
  <si>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</si>
  <si>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</si>
  <si>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</si>
  <si>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</si>
  <si>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</si>
  <si>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</si>
  <si>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</si>
  <si>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</si>
  <si>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</si>
  <si>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</si>
  <si>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</si>
  <si>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</si>
  <si>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</si>
  <si>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</si>
  <si>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</si>
  <si>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</si>
  <si>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</si>
  <si>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</si>
  <si>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</si>
  <si>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</si>
  <si>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</si>
  <si>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</si>
  <si>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</si>
  <si>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</si>
  <si>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</si>
  <si>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</si>
  <si>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</si>
  <si>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</si>
  <si>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</si>
  <si>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</si>
  <si>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</si>
  <si>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</si>
  <si>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</si>
  <si>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</si>
  <si>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</si>
  <si>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</si>
  <si>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</si>
  <si>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</si>
  <si>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</si>
  <si>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</si>
  <si>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</si>
  <si>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</si>
  <si>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</si>
  <si>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</si>
  <si>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</si>
  <si>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</si>
  <si>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</si>
  <si>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</si>
  <si>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</si>
  <si>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</si>
  <si>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</si>
  <si>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</si>
  <si>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</si>
  <si>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</si>
  <si>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</si>
  <si>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</si>
  <si>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</si>
  <si>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</si>
  <si>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</si>
  <si>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</si>
  <si>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</si>
  <si>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</si>
  <si>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</si>
  <si>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</si>
  <si>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</si>
  <si>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</si>
  <si>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</si>
  <si>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</si>
  <si>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</si>
  <si>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</si>
  <si>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</si>
  <si>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</si>
  <si>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</si>
  <si>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</si>
  <si>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</si>
  <si>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</si>
  <si>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</si>
  <si>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</si>
  <si>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</si>
  <si>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</si>
  <si>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</si>
  <si>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</si>
  <si>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</si>
  <si>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</si>
  <si>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</si>
  <si>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</si>
  <si>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</si>
  <si>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</si>
  <si>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</si>
  <si>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</si>
  <si>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</si>
  <si>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</si>
  <si>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</si>
  <si>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</si>
  <si>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</si>
  <si>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</si>
  <si>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</si>
  <si>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</si>
  <si>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</si>
  <si>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</si>
  <si>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</si>
  <si>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</si>
  <si>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</si>
  <si>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</si>
  <si>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</si>
  <si>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</si>
  <si>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</si>
  <si>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</si>
  <si>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</si>
  <si>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</si>
  <si>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</si>
  <si>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</si>
  <si>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</si>
  <si>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</si>
  <si>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</si>
  <si>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</si>
  <si>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</si>
  <si>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</si>
  <si>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</si>
  <si>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</si>
  <si>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</si>
  <si>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</si>
  <si>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</si>
  <si>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</si>
  <si>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</si>
  <si>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</si>
  <si>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</si>
  <si>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</si>
  <si>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</si>
  <si>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</si>
  <si>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</si>
  <si>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</si>
  <si>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</si>
  <si>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</si>
  <si>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</si>
  <si>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</si>
  <si>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</si>
  <si>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</si>
  <si>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</si>
  <si>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</si>
  <si>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</si>
  <si>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</si>
  <si>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</si>
  <si>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</si>
  <si>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</si>
  <si>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</si>
  <si>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</si>
  <si>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</si>
  <si>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</si>
  <si>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</si>
  <si>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</si>
  <si>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</si>
  <si>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</si>
  <si>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</si>
  <si>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</si>
  <si>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</si>
  <si>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</si>
  <si>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</si>
  <si>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</si>
  <si>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</si>
  <si>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</si>
  <si>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</si>
  <si>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</si>
  <si>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</si>
  <si>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</si>
  <si>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</si>
  <si>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</si>
  <si>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</si>
  <si>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</si>
  <si>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</si>
  <si>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</si>
  <si>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</si>
  <si>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</si>
  <si>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</si>
  <si>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</si>
  <si>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</si>
  <si>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</si>
  <si>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</si>
  <si>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</si>
  <si>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</si>
  <si>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</si>
  <si>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</si>
  <si>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</si>
  <si>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</si>
  <si>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</si>
  <si>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</si>
  <si>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</si>
  <si>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</si>
  <si>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</si>
  <si>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</si>
  <si>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</si>
  <si>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</si>
  <si>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</si>
  <si>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</si>
  <si>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</si>
  <si>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</si>
  <si>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</si>
  <si>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</si>
  <si>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</si>
  <si>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</si>
  <si>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</si>
  <si>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</si>
  <si>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</si>
  <si>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</si>
  <si>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</si>
  <si>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</si>
  <si>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</si>
  <si>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</si>
  <si>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</si>
  <si>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</si>
  <si>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</si>
  <si>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</si>
  <si>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</si>
  <si>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</si>
  <si>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</si>
  <si>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</si>
  <si>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</si>
  <si>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</si>
  <si>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</si>
  <si>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</si>
  <si>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</si>
  <si>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</si>
  <si>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</si>
  <si>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</si>
  <si>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</si>
  <si>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</si>
  <si>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</si>
  <si>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</si>
  <si>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</si>
  <si>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</si>
  <si>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</si>
  <si>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</si>
  <si>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</si>
  <si>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</si>
  <si>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</si>
  <si>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</si>
  <si>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</si>
  <si>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</si>
  <si>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</si>
  <si>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</si>
  <si>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</si>
  <si>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</si>
  <si>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</si>
  <si>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</si>
  <si>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</si>
  <si>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</si>
  <si>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</si>
  <si>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</si>
  <si>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</si>
  <si>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</si>
  <si>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</si>
  <si>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</si>
  <si>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</si>
  <si>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</si>
  <si>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</si>
  <si>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</si>
  <si>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</si>
  <si>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</si>
  <si>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</si>
  <si>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</si>
  <si>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</si>
  <si>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</si>
  <si>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</si>
  <si>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</si>
  <si>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</si>
  <si>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</si>
  <si>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</si>
  <si>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</si>
  <si>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</si>
  <si>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</si>
  <si>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</si>
  <si>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</si>
  <si>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</si>
  <si>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</si>
  <si>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</si>
  <si>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</si>
  <si>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</si>
  <si>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</si>
  <si>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</si>
  <si>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</si>
  <si>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</si>
  <si>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</si>
  <si>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</si>
  <si>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</si>
  <si>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</si>
  <si>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</si>
  <si>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</si>
  <si>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</si>
  <si>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</si>
  <si>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</si>
  <si>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</si>
  <si>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</si>
  <si>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</si>
  <si>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</si>
  <si>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</si>
  <si>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</si>
  <si>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</si>
  <si>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</si>
  <si>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</si>
  <si>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</si>
  <si>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</si>
  <si>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</si>
  <si>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</si>
  <si>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</si>
  <si>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</si>
  <si>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</si>
  <si>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</si>
  <si>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</si>
  <si>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</si>
  <si>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</si>
  <si>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</si>
  <si>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</si>
  <si>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</si>
  <si>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</si>
  <si>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</si>
  <si>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</si>
  <si>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</si>
  <si>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</si>
  <si>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</si>
  <si>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</si>
  <si>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</si>
  <si>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</si>
  <si>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</si>
  <si>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</si>
  <si>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</si>
  <si>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</si>
  <si>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</si>
  <si>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</si>
  <si>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</si>
  <si>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</si>
  <si>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</si>
  <si>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</si>
  <si>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</si>
  <si>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</si>
  <si>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</si>
  <si>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</si>
  <si>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</si>
  <si>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</si>
  <si>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</si>
  <si>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</si>
  <si>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</si>
  <si>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</si>
  <si>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</si>
  <si>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</si>
  <si>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</si>
  <si>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</si>
  <si>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</si>
  <si>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</si>
  <si>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</si>
  <si>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</si>
  <si>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</si>
  <si>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</si>
  <si>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</si>
  <si>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</si>
  <si>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</si>
  <si>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</si>
  <si>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</si>
  <si>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</si>
  <si>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</si>
  <si>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</si>
  <si>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</si>
  <si>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</si>
  <si>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</si>
  <si>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</si>
  <si>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</si>
  <si>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</si>
  <si>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</si>
  <si>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</si>
  <si>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</si>
  <si>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</si>
  <si>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</si>
  <si>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</si>
  <si>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</si>
  <si>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</si>
  <si>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</si>
  <si>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</si>
  <si>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</si>
  <si>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</si>
  <si>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</si>
  <si>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</si>
  <si>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</si>
  <si>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</si>
  <si>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</si>
  <si>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</si>
  <si>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</si>
  <si>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</si>
  <si>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</si>
  <si>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</si>
  <si>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</si>
  <si>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</si>
  <si>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</si>
  <si>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</si>
  <si>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</si>
  <si>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</si>
  <si>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</si>
  <si>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</si>
  <si>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</si>
  <si>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</si>
  <si>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</si>
  <si>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</si>
  <si>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</si>
  <si>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</si>
  <si>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</si>
  <si>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</si>
  <si>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</si>
  <si>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</si>
  <si>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</si>
  <si>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</si>
  <si>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</si>
  <si>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</si>
  <si>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</si>
  <si>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</si>
  <si>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</si>
  <si>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</si>
  <si>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</si>
  <si>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</si>
  <si>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</si>
  <si>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</si>
  <si>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</si>
  <si>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</si>
  <si>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</si>
  <si>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</si>
  <si>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</si>
  <si>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</si>
  <si>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</si>
  <si>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</si>
  <si>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</si>
  <si>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</si>
  <si>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</si>
  <si>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</si>
  <si>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</si>
  <si>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</si>
  <si>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</si>
  <si>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</si>
  <si>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</si>
  <si>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</si>
  <si>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</si>
  <si>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</si>
  <si>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</si>
  <si>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</si>
  <si>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</si>
  <si>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</si>
  <si>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</si>
  <si>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</si>
  <si>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</si>
  <si>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</si>
  <si>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</si>
  <si>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</si>
  <si>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</si>
  <si>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</si>
  <si>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</si>
  <si>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</si>
  <si>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</si>
  <si>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</si>
  <si>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</si>
  <si>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</si>
  <si>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</si>
  <si>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</si>
  <si>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</si>
  <si>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</si>
  <si>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</si>
  <si>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</si>
  <si>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</si>
  <si>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</si>
  <si>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</si>
  <si>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</si>
  <si>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</si>
  <si>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</si>
  <si>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</si>
  <si>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</si>
  <si>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</si>
  <si>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</si>
  <si>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</si>
  <si>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</si>
  <si>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</si>
  <si>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</si>
  <si>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</si>
  <si>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</si>
  <si>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</si>
  <si>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</si>
  <si>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</si>
  <si>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</si>
  <si>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</si>
  <si>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</si>
  <si>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</si>
  <si>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</si>
  <si>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</si>
  <si>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</si>
  <si>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</si>
  <si>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</si>
  <si>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</si>
  <si>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</si>
  <si>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</si>
  <si>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</si>
  <si>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</si>
  <si>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</si>
  <si>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</si>
  <si>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</si>
  <si>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</si>
  <si>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</si>
  <si>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</si>
  <si>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</si>
  <si>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</si>
  <si>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</si>
  <si>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</si>
  <si>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</si>
  <si>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</si>
  <si>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</si>
  <si>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</si>
  <si>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</si>
  <si>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</si>
  <si>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</si>
  <si>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</si>
  <si>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</si>
  <si>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</si>
  <si>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</si>
  <si>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</si>
  <si>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</si>
  <si>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</si>
  <si>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</si>
  <si>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</si>
  <si>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</si>
  <si>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</si>
  <si>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</si>
  <si>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</si>
  <si>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</si>
  <si>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</si>
  <si>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</si>
  <si>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</si>
  <si>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</si>
  <si>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</si>
  <si>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</si>
  <si>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</si>
  <si>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</si>
  <si>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</si>
  <si>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</si>
  <si>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</si>
  <si>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</si>
  <si>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</si>
  <si>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</si>
  <si>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</si>
  <si>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</si>
  <si>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</si>
  <si>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</si>
  <si>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</si>
  <si>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</si>
  <si>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</si>
  <si>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</si>
  <si>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</si>
  <si>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</si>
  <si>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</si>
  <si>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</si>
  <si>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</si>
  <si>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</si>
  <si>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</si>
  <si>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</si>
  <si>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</si>
  <si>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</si>
  <si>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</si>
  <si>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</si>
  <si>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</si>
  <si>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</si>
  <si>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</si>
  <si>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</si>
  <si>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</si>
  <si>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</si>
  <si>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</si>
  <si>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</si>
  <si>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</si>
  <si>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</si>
  <si>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</si>
  <si>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</si>
  <si>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</si>
  <si>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</si>
  <si>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</si>
  <si>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</si>
  <si>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</si>
  <si>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</si>
  <si>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</si>
  <si>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</si>
  <si>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</si>
  <si>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</si>
  <si>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</si>
  <si>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</si>
  <si>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</si>
  <si>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</si>
  <si>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</si>
  <si>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</si>
  <si>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</si>
  <si>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</si>
  <si>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</si>
  <si>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</si>
  <si>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</si>
  <si>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</si>
  <si>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</si>
  <si>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</si>
  <si>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</si>
  <si>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</si>
  <si>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</si>
  <si>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</si>
  <si>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</si>
  <si>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</si>
  <si>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</si>
  <si>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</si>
  <si>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</si>
  <si>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</si>
  <si>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</si>
  <si>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</si>
  <si>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</si>
  <si>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</si>
  <si>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</si>
  <si>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</si>
  <si>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</si>
  <si>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</si>
  <si>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</si>
  <si>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</si>
  <si>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</si>
  <si>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</si>
  <si>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</si>
  <si>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</si>
  <si>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</si>
  <si>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</si>
  <si>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</si>
  <si>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</si>
  <si>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</si>
  <si>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</si>
  <si>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</si>
  <si>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</si>
  <si>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</si>
  <si>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</si>
  <si>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</si>
  <si>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</si>
  <si>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</si>
  <si>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</si>
  <si>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</si>
  <si>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</si>
  <si>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</si>
  <si>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</si>
  <si>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</si>
  <si>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</si>
  <si>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</si>
  <si>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</si>
  <si>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</si>
  <si>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</si>
  <si>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</si>
  <si>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</si>
  <si>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</si>
  <si>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</si>
  <si>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</si>
  <si>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</si>
  <si>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</si>
  <si>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</si>
  <si>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</si>
  <si>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</si>
  <si>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</si>
  <si>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</si>
  <si>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</si>
  <si>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</si>
  <si>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</si>
  <si>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</si>
  <si>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</si>
  <si>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</si>
  <si>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</si>
  <si>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</si>
  <si>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</si>
  <si>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</si>
  <si>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</si>
  <si>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</si>
  <si>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</si>
  <si>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</si>
  <si>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</si>
  <si>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</si>
  <si>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</si>
  <si>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</si>
  <si>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</si>
  <si>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</si>
  <si>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</si>
  <si>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</si>
  <si>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</si>
  <si>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</si>
  <si>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</si>
  <si>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</si>
  <si>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</si>
  <si>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</si>
  <si>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</si>
  <si>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</si>
  <si>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</si>
  <si>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</si>
  <si>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</si>
  <si>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</si>
  <si>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</si>
  <si>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</si>
  <si>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</si>
  <si>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</si>
  <si>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</si>
  <si>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</si>
  <si>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</si>
  <si>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</si>
  <si>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</si>
  <si>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</si>
  <si>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</si>
  <si>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</si>
  <si>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</si>
  <si>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</si>
  <si>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</si>
  <si>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</si>
  <si>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</si>
  <si>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</si>
  <si>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</si>
  <si>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</si>
  <si>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</si>
  <si>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</si>
  <si>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</si>
  <si>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</si>
  <si>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</si>
  <si>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</si>
  <si>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</si>
  <si>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</si>
  <si>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</si>
  <si>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</si>
  <si>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</si>
  <si>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</si>
  <si>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</si>
  <si>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</si>
  <si>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</si>
  <si>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</si>
  <si>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</si>
  <si>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</si>
  <si>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</si>
  <si>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</si>
  <si>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</si>
  <si>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</si>
  <si>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</si>
  <si>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</si>
  <si>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</si>
  <si>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</si>
  <si>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</si>
  <si>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</si>
  <si>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</si>
  <si>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</si>
  <si>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</si>
  <si>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</si>
  <si>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</si>
  <si>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</si>
  <si>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</si>
  <si>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</si>
  <si>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</si>
  <si>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</si>
  <si>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</si>
  <si>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</si>
  <si>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</si>
  <si>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</si>
  <si>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</si>
  <si>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</si>
  <si>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</si>
  <si>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</si>
  <si>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</si>
  <si>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</si>
  <si>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</si>
  <si>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</si>
  <si>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</si>
  <si>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</si>
  <si>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</si>
  <si>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</si>
  <si>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</si>
  <si>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</si>
  <si>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</si>
  <si>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</si>
  <si>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</si>
  <si>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</si>
  <si>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</si>
  <si>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</si>
  <si>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</si>
  <si>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</si>
  <si>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</si>
  <si>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</si>
  <si>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</si>
  <si>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</si>
  <si>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</si>
  <si>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</si>
  <si>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</si>
  <si>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</si>
  <si>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</si>
  <si>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</si>
  <si>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</si>
  <si>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</si>
  <si>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</si>
  <si>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</si>
  <si>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</si>
  <si>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</si>
  <si>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</si>
  <si>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</si>
  <si>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</si>
  <si>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</si>
  <si>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</si>
  <si>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</si>
  <si>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</si>
  <si>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</si>
  <si>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</si>
  <si>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</si>
  <si>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</si>
  <si>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</si>
  <si>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</si>
  <si>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</si>
  <si>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</si>
  <si>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</si>
  <si>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</si>
  <si>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</si>
  <si>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</si>
  <si>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</si>
  <si>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</si>
  <si>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</si>
  <si>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</si>
  <si>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</si>
  <si>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</si>
  <si>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</si>
  <si>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</si>
  <si>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</si>
  <si>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</si>
  <si>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</si>
  <si>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</si>
  <si>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</si>
  <si>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</si>
  <si>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</si>
  <si>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</si>
  <si>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</si>
  <si>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</si>
  <si>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</si>
  <si>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</si>
  <si>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</si>
  <si>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</si>
  <si>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</si>
  <si>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</si>
  <si>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</si>
  <si>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</si>
  <si>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</si>
  <si>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</si>
  <si>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</si>
  <si>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</si>
  <si>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</si>
  <si>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</si>
  <si>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</si>
  <si>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</si>
  <si>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</si>
  <si>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</si>
  <si>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</si>
  <si>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</si>
  <si>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</si>
  <si>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</si>
  <si>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</si>
  <si>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</si>
  <si>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</si>
  <si>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</si>
  <si>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</si>
  <si>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</si>
  <si>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</si>
  <si>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</si>
  <si>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</si>
  <si>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</si>
  <si>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</si>
  <si>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</si>
  <si>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</si>
  <si>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</si>
  <si>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</si>
  <si>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</si>
  <si>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</si>
  <si>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</si>
  <si>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</si>
  <si>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</si>
  <si>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</si>
  <si>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</si>
  <si>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</si>
  <si>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</si>
  <si>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</si>
  <si>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</si>
  <si>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</si>
  <si>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</si>
  <si>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</si>
  <si>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</si>
  <si>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</si>
  <si>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</si>
  <si>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</si>
  <si>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</si>
  <si>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</si>
  <si>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</si>
  <si>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</si>
  <si>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</si>
  <si>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</si>
  <si>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</si>
  <si>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</si>
  <si>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</si>
  <si>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</si>
  <si>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</si>
  <si>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</si>
  <si>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</si>
  <si>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</si>
  <si>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</si>
  <si>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</si>
  <si>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</si>
  <si>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</si>
  <si>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</si>
  <si>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</si>
  <si>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</si>
  <si>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</si>
  <si>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</si>
  <si>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</si>
  <si>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</si>
  <si>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</si>
  <si>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</si>
  <si>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</si>
  <si>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</si>
  <si>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</si>
  <si>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</si>
  <si>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</si>
  <si>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</si>
  <si>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</si>
  <si>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</si>
  <si>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</si>
  <si>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</si>
  <si>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</si>
  <si>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</si>
  <si>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</si>
  <si>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</si>
  <si>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</si>
  <si>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</si>
  <si>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</si>
  <si>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</si>
  <si>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</si>
  <si>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</si>
  <si>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</si>
  <si>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</si>
  <si>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</si>
  <si>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</si>
  <si>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</si>
  <si>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</si>
  <si>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</si>
  <si>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</si>
  <si>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</si>
  <si>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</si>
  <si>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</si>
  <si>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</si>
  <si>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</si>
  <si>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</si>
  <si>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</si>
  <si>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</si>
  <si>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</si>
  <si>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</si>
  <si>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</si>
  <si>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</si>
  <si>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</si>
  <si>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</si>
  <si>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</si>
  <si>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</si>
  <si>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</si>
  <si>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</si>
  <si>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</si>
  <si>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</si>
  <si>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</si>
  <si>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</si>
  <si>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</si>
  <si>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</si>
  <si>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</si>
  <si>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</si>
  <si>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</si>
  <si>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</si>
  <si>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</si>
  <si>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</si>
  <si>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</si>
  <si>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</si>
  <si>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</si>
  <si>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</si>
  <si>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</si>
  <si>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</si>
  <si>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</si>
  <si>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</si>
  <si>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</si>
  <si>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</si>
  <si>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</si>
  <si>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</si>
  <si>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</si>
  <si>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</si>
  <si>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</si>
  <si>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</si>
  <si>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</si>
  <si>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</si>
  <si>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</si>
  <si>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</si>
  <si>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</si>
  <si>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</si>
  <si>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</si>
  <si>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</si>
  <si>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</si>
  <si>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</si>
  <si>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</si>
  <si>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</si>
  <si>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</si>
  <si>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</si>
  <si>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</si>
  <si>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</si>
  <si>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</si>
  <si>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</si>
  <si>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</si>
  <si>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</si>
  <si>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</si>
  <si>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</si>
  <si>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</si>
  <si>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</si>
  <si>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</si>
  <si>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</si>
  <si>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</si>
  <si>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</si>
  <si>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</si>
  <si>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</si>
  <si>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</si>
  <si>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</si>
  <si>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</si>
  <si>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</si>
  <si>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</si>
  <si>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</si>
  <si>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</si>
  <si>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</si>
  <si>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</si>
  <si>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</si>
  <si>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</si>
  <si>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</si>
  <si>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</si>
  <si>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</si>
  <si>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</si>
  <si>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</si>
  <si>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</si>
  <si>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</si>
  <si>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</si>
  <si>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</si>
  <si>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</si>
  <si>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</si>
  <si>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</si>
  <si>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</si>
  <si>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</si>
  <si>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</si>
  <si>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</si>
  <si>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</si>
  <si>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</si>
  <si>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</si>
  <si>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</si>
  <si>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</si>
  <si>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</si>
  <si>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</si>
  <si>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</si>
  <si>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</si>
  <si>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</si>
  <si>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</si>
  <si>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</si>
  <si>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</si>
  <si>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</si>
  <si>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</si>
  <si>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</si>
  <si>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</si>
  <si>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</si>
  <si>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</si>
  <si>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</si>
  <si>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</si>
  <si>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</si>
  <si>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</si>
  <si>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</si>
  <si>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</si>
  <si>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</si>
  <si>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</si>
  <si>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</si>
  <si>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</si>
  <si>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</si>
  <si>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</si>
  <si>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</si>
  <si>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</si>
  <si>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</si>
  <si>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</si>
  <si>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</si>
  <si>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</si>
  <si>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</si>
  <si>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</si>
  <si>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</si>
  <si>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</si>
  <si>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</si>
  <si>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</si>
  <si>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</si>
  <si>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</si>
  <si>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</si>
  <si>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</si>
  <si>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</si>
  <si>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</si>
  <si>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</si>
  <si>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</si>
  <si>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</si>
  <si>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</si>
  <si>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</si>
  <si>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</si>
  <si>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</si>
  <si>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</si>
  <si>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</si>
  <si>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</si>
  <si>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</si>
  <si>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</si>
  <si>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</si>
  <si>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</si>
  <si>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</si>
  <si>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</si>
  <si>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</si>
  <si>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</si>
  <si>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</si>
  <si>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</si>
  <si>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</si>
  <si>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</si>
  <si>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</si>
  <si>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</si>
  <si>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</si>
  <si>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</si>
  <si>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</si>
  <si>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</si>
  <si>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</si>
  <si>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</si>
  <si>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</si>
  <si>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</si>
  <si>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</si>
  <si>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</si>
  <si>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</si>
  <si>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</si>
  <si>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</si>
  <si>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</si>
  <si>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</si>
  <si>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</si>
  <si>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</si>
  <si>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</si>
  <si>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</si>
  <si>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</si>
  <si>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</si>
  <si>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</si>
  <si>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</si>
  <si>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</si>
  <si>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</si>
  <si>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</si>
  <si>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</si>
  <si>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</si>
  <si>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</si>
  <si>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</si>
  <si>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</si>
  <si>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</si>
  <si>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</si>
  <si>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</si>
  <si>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</si>
  <si>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</si>
  <si>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</si>
  <si>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</si>
  <si>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</si>
  <si>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</si>
  <si>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</si>
  <si>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</si>
  <si>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</si>
  <si>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</si>
  <si>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</si>
  <si>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</si>
  <si>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</si>
  <si>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</si>
  <si>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</si>
  <si>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</si>
  <si>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</si>
  <si>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</si>
  <si>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</si>
  <si>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</si>
  <si>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</si>
  <si>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</si>
  <si>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</si>
  <si>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</si>
  <si>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</si>
  <si>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</si>
  <si>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</si>
  <si>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</si>
  <si>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</si>
  <si>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</si>
  <si>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</si>
  <si>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</si>
  <si>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</si>
  <si>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</si>
  <si>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</si>
  <si>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</si>
  <si>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</si>
  <si>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</si>
  <si>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</si>
  <si>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</si>
  <si>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</si>
  <si>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</si>
  <si>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</si>
  <si>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</si>
  <si>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</si>
  <si>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</si>
  <si>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</si>
  <si>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</si>
  <si>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</si>
  <si>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</si>
  <si>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</si>
  <si>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</si>
  <si>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</si>
  <si>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</si>
  <si>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</si>
  <si>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</si>
  <si>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</si>
  <si>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</si>
  <si>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</si>
  <si>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</si>
  <si>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</si>
  <si>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</si>
  <si>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</si>
  <si>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</si>
  <si>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</si>
  <si>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</si>
  <si>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</si>
  <si>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</si>
  <si>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</si>
  <si>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</si>
  <si>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</si>
  <si>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</si>
  <si>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</si>
  <si>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</si>
  <si>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</si>
  <si>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</si>
  <si>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</si>
  <si>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</si>
  <si>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</si>
  <si>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</si>
  <si>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</si>
  <si>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</si>
  <si>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</si>
  <si>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</si>
  <si>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</si>
  <si>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</si>
  <si>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</si>
  <si>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</si>
  <si>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</si>
  <si>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</si>
  <si>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</si>
  <si>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</si>
  <si>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</si>
  <si>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</si>
  <si>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</si>
  <si>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</si>
  <si>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</si>
  <si>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</si>
  <si>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</si>
  <si>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</si>
  <si>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</si>
  <si>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</si>
  <si>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</si>
  <si>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</si>
  <si>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</si>
  <si>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</si>
  <si>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</si>
  <si>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</si>
  <si>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</si>
  <si>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</si>
  <si>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</si>
  <si>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</si>
  <si>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</si>
  <si>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</si>
  <si>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</si>
  <si>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</si>
  <si>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</si>
  <si>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</si>
  <si>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</si>
  <si>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</si>
  <si>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</si>
  <si>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</si>
  <si>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</si>
  <si>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</si>
  <si>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</si>
  <si>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</si>
  <si>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</si>
  <si>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</si>
  <si>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</si>
  <si>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</si>
  <si>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</si>
  <si>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</si>
  <si>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</si>
  <si>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</si>
  <si>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</si>
  <si>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</si>
  <si>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</si>
  <si>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</si>
  <si>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</si>
  <si>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</si>
  <si>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</si>
  <si>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</si>
  <si>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</si>
  <si>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</si>
  <si>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</si>
  <si>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</si>
  <si>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</si>
  <si>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</si>
  <si>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</si>
  <si>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</si>
  <si>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</si>
  <si>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</si>
  <si>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</si>
  <si>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</si>
  <si>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</si>
  <si>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</si>
  <si>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</si>
  <si>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</si>
  <si>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</si>
  <si>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</si>
  <si>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</si>
  <si>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</si>
  <si>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</si>
  <si>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</si>
  <si>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</si>
  <si>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</si>
  <si>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</si>
  <si>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</si>
  <si>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</si>
  <si>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</si>
  <si>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</si>
  <si>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</si>
  <si>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</si>
  <si>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</si>
  <si>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</si>
  <si>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</si>
  <si>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</si>
  <si>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</si>
  <si>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</si>
  <si>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</si>
  <si>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</si>
  <si>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</si>
  <si>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</si>
  <si>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</si>
  <si>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</si>
  <si>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</si>
  <si>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</si>
  <si>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</si>
  <si>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</si>
  <si>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</si>
  <si>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</si>
  <si>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</si>
  <si>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</si>
  <si>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</si>
  <si>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</si>
  <si>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</si>
  <si>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</si>
  <si>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</si>
  <si>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</si>
  <si>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</si>
  <si>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</si>
  <si>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</si>
  <si>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</si>
  <si>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</si>
  <si>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</si>
  <si>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</si>
  <si>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</si>
  <si>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</si>
  <si>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</si>
  <si>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</si>
  <si>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</si>
  <si>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</si>
  <si>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</si>
  <si>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</si>
  <si>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</si>
  <si>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</si>
  <si>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</si>
  <si>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</si>
  <si>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</si>
  <si>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</si>
  <si>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</si>
  <si>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</si>
  <si>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</si>
  <si>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</si>
  <si>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</si>
  <si>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</si>
  <si>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</si>
  <si>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</si>
  <si>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</si>
  <si>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</si>
  <si>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</si>
  <si>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</si>
  <si>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</si>
  <si>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</si>
  <si>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</si>
  <si>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</si>
  <si>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</si>
  <si>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</si>
  <si>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</si>
  <si>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</si>
  <si>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</si>
  <si>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</si>
  <si>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</si>
  <si>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</si>
  <si>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</si>
  <si>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</si>
  <si>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</si>
  <si>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</si>
  <si>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</si>
  <si>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</si>
  <si>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</si>
  <si>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</si>
  <si>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</si>
  <si>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</si>
  <si>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</si>
  <si>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</si>
  <si>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</si>
  <si>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</si>
  <si>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</si>
  <si>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</si>
  <si>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</si>
  <si>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</si>
  <si>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</si>
  <si>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</si>
  <si>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</si>
  <si>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</si>
  <si>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</si>
  <si>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</si>
  <si>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</si>
  <si>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</si>
  <si>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</si>
  <si>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</si>
  <si>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</si>
  <si>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</si>
  <si>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</si>
  <si>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</si>
  <si>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</si>
  <si>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</si>
  <si>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</si>
  <si>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</si>
  <si>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</si>
  <si>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</si>
  <si>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</si>
  <si>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</si>
  <si>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</si>
  <si>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</si>
  <si>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</si>
  <si>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</si>
  <si>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</si>
  <si>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</si>
  <si>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</si>
  <si>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</si>
  <si>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</si>
  <si>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</si>
  <si>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</si>
  <si>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</si>
  <si>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</si>
  <si>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</si>
  <si>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</si>
  <si>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</si>
  <si>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</si>
  <si>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</si>
  <si>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</si>
  <si>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</si>
  <si>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</si>
  <si>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</si>
  <si>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</si>
  <si>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</si>
  <si>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</si>
  <si>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</si>
  <si>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</si>
  <si>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</si>
  <si>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</si>
  <si>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</si>
  <si>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</si>
  <si>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</si>
  <si>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</si>
  <si>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</si>
  <si>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</si>
  <si>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</si>
  <si>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</si>
  <si>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</si>
  <si>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</si>
  <si>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</si>
  <si>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</si>
  <si>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</si>
  <si>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</si>
  <si>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</si>
  <si>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</si>
  <si>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</si>
  <si>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</si>
  <si>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</si>
  <si>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</si>
  <si>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</si>
  <si>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</si>
  <si>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</si>
  <si>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</si>
  <si>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</si>
  <si>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</si>
  <si>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</si>
  <si>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</si>
  <si>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</si>
  <si>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</si>
  <si>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</si>
  <si>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</si>
  <si>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</si>
  <si>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</si>
  <si>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</si>
  <si>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</si>
  <si>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</si>
  <si>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</si>
  <si>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</si>
  <si>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</si>
  <si>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</si>
  <si>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</si>
  <si>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</si>
  <si>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</si>
  <si>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</si>
  <si>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</si>
  <si>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</si>
  <si>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</si>
  <si>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</si>
  <si>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</si>
  <si>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</si>
  <si>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</si>
  <si>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</si>
  <si>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</si>
  <si>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</si>
  <si>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</si>
  <si>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</si>
  <si>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</si>
  <si>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</si>
  <si>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</si>
  <si>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</si>
  <si>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</si>
  <si>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</si>
  <si>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</si>
  <si>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</si>
  <si>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</si>
  <si>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</si>
  <si>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</si>
  <si>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</si>
  <si>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</si>
  <si>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</si>
  <si>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</si>
  <si>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</si>
  <si>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</si>
  <si>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</si>
  <si>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</si>
  <si>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</si>
  <si>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</si>
  <si>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</si>
  <si>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</si>
  <si>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</si>
  <si>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</si>
  <si>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</si>
  <si>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</si>
  <si>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</si>
  <si>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</si>
  <si>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</si>
  <si>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</si>
  <si>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</si>
  <si>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</si>
  <si>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</si>
  <si>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</si>
  <si>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</si>
  <si>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</si>
  <si>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</si>
  <si>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</si>
  <si>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</si>
  <si>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</si>
  <si>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</si>
  <si>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</si>
  <si>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</si>
  <si>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</si>
  <si>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</si>
  <si>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</si>
  <si>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</si>
  <si>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</si>
  <si>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</si>
  <si>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</si>
  <si>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</si>
  <si>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</si>
  <si>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</si>
  <si>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</si>
  <si>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</si>
  <si>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</si>
  <si>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</si>
  <si>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</si>
  <si>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</si>
  <si>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</si>
  <si>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</si>
  <si>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</si>
  <si>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</si>
  <si>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</si>
  <si>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</si>
  <si>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</si>
  <si>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</si>
  <si>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</si>
  <si>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</si>
  <si>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</si>
  <si>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</si>
  <si>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</si>
  <si>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</si>
  <si>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</si>
  <si>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</si>
  <si>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</si>
  <si>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</si>
  <si>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</si>
  <si>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</si>
  <si>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</si>
  <si>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</si>
  <si>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</si>
  <si>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</si>
  <si>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</si>
  <si>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</si>
  <si>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</si>
  <si>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</si>
  <si>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</si>
  <si>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</si>
  <si>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</si>
  <si>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</si>
  <si>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</si>
  <si>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</si>
  <si>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</si>
  <si>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</si>
  <si>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</si>
  <si>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</si>
  <si>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</si>
  <si>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</si>
  <si>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</si>
  <si>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</si>
  <si>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</si>
  <si>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</si>
  <si>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</si>
  <si>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</si>
  <si>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</si>
  <si>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</si>
  <si>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</si>
  <si>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</si>
  <si>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</si>
  <si>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</si>
  <si>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</si>
  <si>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</si>
  <si>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</si>
  <si>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</si>
  <si>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</si>
  <si>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</si>
  <si>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</si>
  <si>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</si>
  <si>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</si>
  <si>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</si>
  <si>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</si>
  <si>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</si>
  <si>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</si>
  <si>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</si>
  <si>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</si>
  <si>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</si>
  <si>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</si>
  <si>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</si>
  <si>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</si>
  <si>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</si>
  <si>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</si>
  <si>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</si>
  <si>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</si>
  <si>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</si>
  <si>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</si>
  <si>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</si>
  <si>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</si>
  <si>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</si>
  <si>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</si>
  <si>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</si>
  <si>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</si>
  <si>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</si>
  <si>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</si>
  <si>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</si>
  <si>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</si>
  <si>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</si>
  <si>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</si>
  <si>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</si>
  <si>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</si>
  <si>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</si>
  <si>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</si>
  <si>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</si>
  <si>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</si>
  <si>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</si>
  <si>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</si>
  <si>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</si>
  <si>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</si>
  <si>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</si>
  <si>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</si>
  <si>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</si>
  <si>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</si>
  <si>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</si>
  <si>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</si>
  <si>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</si>
  <si>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</si>
  <si>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</si>
  <si>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</si>
  <si>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</si>
  <si>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</si>
  <si>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</si>
  <si>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</si>
  <si>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</si>
  <si>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</si>
  <si>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</si>
  <si>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</si>
  <si>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</si>
  <si>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</si>
  <si>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</si>
  <si>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</si>
  <si>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</si>
  <si>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</si>
  <si>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</si>
  <si>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</si>
  <si>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</si>
  <si>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</si>
  <si>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</si>
  <si>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</si>
  <si>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</si>
  <si>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</si>
  <si>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</si>
  <si>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</si>
  <si>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</si>
  <si>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</si>
  <si>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</si>
  <si>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</si>
  <si>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</si>
  <si>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</si>
  <si>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</si>
  <si>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</si>
  <si>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</si>
  <si>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</si>
  <si>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</si>
  <si>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</si>
  <si>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</si>
  <si>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</si>
  <si>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</si>
  <si>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</si>
  <si>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</si>
  <si>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</si>
  <si>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</si>
  <si>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</si>
  <si>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</si>
  <si>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</si>
  <si>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</si>
  <si>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</si>
  <si>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</si>
  <si>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</si>
  <si>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</si>
  <si>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</si>
  <si>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</si>
  <si>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</si>
  <si>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</si>
  <si>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</si>
  <si>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</si>
  <si>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</si>
  <si>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</si>
  <si>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</si>
  <si>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</si>
  <si>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</si>
  <si>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</si>
  <si>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</si>
  <si>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</si>
  <si>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</si>
  <si>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</si>
  <si>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</si>
  <si>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</si>
  <si>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</si>
  <si>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</si>
  <si>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</si>
  <si>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</si>
  <si>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</si>
  <si>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</si>
  <si>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</si>
  <si>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</si>
  <si>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</si>
  <si>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</si>
  <si>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</si>
  <si>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</si>
  <si>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</si>
  <si>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</si>
  <si>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</si>
  <si>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</si>
  <si>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</si>
  <si>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</si>
  <si>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</si>
  <si>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</si>
  <si>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</si>
  <si>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</si>
  <si>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</si>
  <si>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</si>
  <si>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</si>
  <si>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</si>
  <si>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</si>
  <si>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</si>
  <si>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</si>
  <si>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</si>
  <si>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</si>
  <si>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</si>
  <si>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</si>
  <si>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</si>
  <si>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</si>
  <si>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</si>
  <si>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</si>
  <si>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</si>
  <si>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</si>
  <si>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</si>
  <si>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</si>
  <si>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</si>
  <si>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</si>
  <si>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</si>
  <si>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</si>
  <si>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</si>
  <si>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</si>
  <si>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</si>
  <si>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</si>
  <si>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</si>
  <si>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</si>
  <si>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</si>
  <si>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</si>
  <si>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</si>
  <si>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</si>
  <si>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</si>
  <si>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</si>
  <si>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</si>
  <si>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</si>
  <si>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</si>
  <si>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</si>
  <si>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</si>
  <si>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</si>
  <si>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</si>
  <si>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</si>
  <si>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</si>
  <si>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</si>
  <si>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</si>
  <si>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</si>
  <si>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</si>
  <si>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</si>
  <si>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</si>
  <si>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</si>
  <si>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</si>
  <si>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</si>
  <si>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</si>
  <si>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</si>
  <si>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</si>
  <si>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</si>
  <si>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</si>
  <si>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</si>
  <si>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</si>
  <si>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</si>
  <si>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</si>
  <si>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</si>
  <si>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</si>
  <si>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</si>
  <si>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</si>
  <si>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</si>
  <si>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</si>
  <si>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</si>
  <si>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</si>
  <si>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</si>
  <si>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</si>
  <si>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</si>
  <si>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</si>
  <si>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</si>
  <si>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</si>
  <si>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</si>
  <si>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</si>
  <si>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</si>
  <si>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</si>
  <si>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</si>
  <si>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</si>
  <si>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</si>
  <si>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</si>
  <si>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</si>
  <si>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</si>
  <si>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</si>
  <si>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</si>
  <si>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</si>
  <si>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</si>
  <si>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</si>
  <si>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</si>
  <si>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</si>
  <si>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</si>
  <si>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</si>
  <si>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</si>
  <si>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</si>
  <si>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</si>
  <si>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</si>
  <si>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</si>
  <si>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</si>
  <si>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</si>
  <si>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</si>
  <si>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</si>
  <si>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</si>
  <si>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</si>
  <si>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</si>
  <si>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</si>
  <si>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</si>
  <si>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</si>
  <si>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</si>
  <si>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</si>
  <si>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</si>
  <si>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</si>
  <si>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</si>
  <si>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</si>
  <si>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</si>
  <si>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</si>
  <si>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</si>
  <si>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</si>
  <si>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</si>
  <si>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</si>
  <si>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</si>
  <si>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</si>
  <si>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</si>
  <si>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</si>
  <si>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</si>
  <si>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</si>
  <si>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</si>
  <si>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</si>
  <si>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</si>
  <si>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</si>
  <si>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</si>
  <si>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</si>
  <si>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</si>
  <si>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</si>
  <si>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</si>
  <si>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</si>
  <si>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</si>
  <si>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</si>
  <si>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</si>
  <si>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</si>
  <si>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</si>
  <si>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</si>
  <si>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</si>
  <si>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</si>
  <si>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</si>
  <si>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</si>
  <si>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</si>
  <si>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</si>
  <si>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</si>
  <si>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</si>
  <si>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</si>
  <si>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</si>
  <si>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</si>
  <si>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</si>
  <si>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</si>
  <si>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</si>
  <si>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</si>
  <si>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</si>
  <si>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</si>
  <si>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</si>
  <si>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</si>
  <si>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</si>
  <si>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</si>
  <si>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</si>
  <si>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</si>
  <si>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</si>
  <si>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</si>
  <si>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</si>
  <si>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</si>
  <si>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</si>
  <si>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</si>
  <si>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</si>
  <si>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</si>
  <si>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</si>
  <si>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</si>
  <si>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</si>
  <si>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</si>
  <si>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</si>
  <si>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</si>
  <si>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</si>
  <si>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</si>
  <si>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</si>
  <si>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</si>
  <si>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</si>
  <si>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</si>
  <si>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</si>
  <si>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</si>
  <si>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</si>
  <si>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</si>
  <si>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</si>
  <si>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</si>
  <si>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</si>
  <si>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</si>
  <si>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</si>
  <si>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</si>
  <si>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</si>
  <si>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</si>
  <si>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</si>
  <si>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</si>
  <si>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</si>
  <si>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</si>
  <si>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</si>
  <si>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</si>
  <si>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</si>
  <si>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</si>
  <si>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</si>
  <si>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</si>
  <si>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</si>
  <si>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</si>
  <si>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</si>
  <si>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</si>
  <si>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</si>
  <si>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</si>
  <si>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</si>
  <si>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</si>
  <si>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</si>
  <si>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</si>
  <si>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</si>
  <si>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</si>
  <si>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</si>
  <si>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</si>
  <si>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</si>
  <si>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</si>
  <si>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</si>
  <si>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</si>
  <si>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</si>
  <si>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</si>
  <si>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</si>
  <si>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</si>
  <si>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</si>
  <si>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</si>
  <si>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</si>
  <si>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</si>
  <si>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</si>
  <si>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</si>
  <si>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</si>
  <si>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</si>
  <si>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</si>
  <si>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</si>
  <si>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</si>
  <si>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</si>
  <si>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</si>
  <si>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</si>
  <si>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</si>
  <si>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</si>
  <si>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</si>
  <si>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</si>
  <si>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</si>
  <si>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</si>
  <si>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</si>
  <si>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</si>
  <si>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</si>
  <si>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</si>
  <si>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</si>
  <si>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</si>
  <si>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</si>
  <si>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</si>
  <si>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</si>
  <si>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</si>
  <si>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</si>
  <si>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</si>
  <si>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</si>
  <si>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</si>
  <si>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</si>
  <si>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</si>
  <si>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</si>
  <si>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</si>
  <si>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</si>
  <si>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</si>
  <si>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</si>
  <si>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</si>
  <si>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</si>
  <si>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</si>
  <si>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</si>
  <si>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</si>
  <si>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</si>
  <si>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</si>
  <si>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</si>
  <si>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</si>
  <si>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</si>
  <si>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</si>
  <si>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</si>
  <si>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</si>
  <si>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</si>
  <si>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</si>
  <si>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</si>
  <si>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</si>
  <si>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</si>
  <si>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</si>
  <si>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</si>
  <si>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</si>
  <si>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</si>
  <si>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</si>
  <si>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</si>
  <si>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</si>
  <si>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</si>
  <si>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</si>
  <si>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</si>
  <si>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</si>
  <si>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</si>
  <si>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</si>
  <si>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</si>
  <si>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</si>
  <si>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</si>
  <si>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</si>
  <si>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</si>
  <si>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</si>
  <si>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</si>
  <si>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</si>
  <si>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</si>
  <si>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</si>
  <si>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</si>
  <si>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</si>
  <si>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</si>
  <si>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</si>
  <si>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</si>
  <si>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</si>
  <si>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</si>
  <si>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</si>
  <si>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</si>
  <si>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</si>
  <si>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</si>
  <si>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</si>
  <si>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</si>
  <si>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</si>
  <si>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</si>
  <si>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</si>
  <si>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</si>
  <si>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</si>
  <si>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</si>
  <si>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</si>
  <si>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</si>
  <si>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</si>
  <si>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</si>
  <si>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</si>
  <si>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</si>
  <si>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</si>
  <si>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</si>
  <si>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</si>
  <si>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</si>
  <si>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</si>
  <si>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</si>
  <si>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</si>
  <si>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</si>
  <si>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</si>
  <si>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</si>
  <si>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</si>
  <si>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</si>
  <si>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</si>
  <si>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</si>
  <si>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</si>
  <si>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</si>
  <si>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</si>
  <si>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</si>
  <si>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</si>
  <si>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</si>
  <si>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</si>
  <si>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</si>
  <si>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</si>
  <si>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</si>
  <si>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</si>
  <si>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</si>
  <si>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</si>
  <si>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</si>
  <si>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</si>
  <si>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</si>
  <si>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</si>
  <si>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</si>
  <si>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</si>
  <si>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</si>
  <si>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</si>
  <si>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</si>
  <si>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</si>
  <si>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</si>
  <si>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</si>
  <si>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</si>
  <si>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</si>
  <si>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</si>
  <si>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</si>
  <si>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</si>
  <si>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</si>
  <si>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</si>
  <si>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</si>
  <si>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</si>
  <si>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</si>
  <si>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</si>
  <si>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</si>
  <si>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</si>
  <si>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</si>
  <si>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</si>
  <si>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</si>
  <si>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</si>
  <si>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</si>
  <si>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</si>
  <si>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</si>
  <si>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</si>
  <si>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</si>
  <si>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</si>
  <si>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</si>
  <si>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</si>
  <si>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</si>
  <si>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</si>
  <si>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</si>
  <si>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</si>
  <si>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</si>
  <si>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</si>
  <si>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</si>
  <si>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</si>
  <si>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</si>
  <si>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</si>
  <si>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</si>
  <si>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</si>
  <si>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</si>
  <si>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</si>
  <si>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</si>
  <si>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</si>
  <si>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</si>
  <si>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</si>
  <si>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</si>
  <si>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</si>
  <si>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</si>
  <si>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</si>
  <si>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</si>
  <si>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</si>
  <si>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</si>
  <si>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</si>
  <si>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</si>
  <si>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</si>
  <si>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</si>
  <si>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</si>
  <si>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</si>
  <si>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</si>
  <si>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</si>
  <si>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</si>
  <si>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</si>
  <si>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</si>
  <si>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</si>
  <si>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</si>
  <si>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</si>
  <si>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</si>
  <si>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</si>
  <si>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</si>
  <si>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</si>
  <si>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</si>
  <si>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</si>
  <si>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</si>
  <si>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</si>
  <si>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</si>
  <si>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</si>
  <si>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</si>
  <si>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</si>
  <si>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</si>
  <si>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</si>
  <si>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</si>
  <si>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</si>
  <si>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</si>
  <si>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</si>
  <si>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</si>
  <si>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</si>
  <si>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</si>
  <si>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</si>
  <si>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</si>
  <si>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</si>
  <si>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</si>
  <si>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</si>
  <si>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</si>
  <si>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</si>
  <si>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</si>
  <si>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</si>
  <si>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</si>
  <si>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</si>
  <si>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</si>
  <si>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</si>
  <si>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</si>
  <si>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</si>
  <si>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</si>
  <si>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</si>
  <si>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</si>
  <si>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</si>
  <si>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</si>
  <si>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</si>
  <si>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</si>
  <si>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</si>
  <si>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</si>
  <si>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</si>
  <si>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</si>
  <si>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</si>
  <si>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</si>
  <si>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</si>
  <si>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</si>
  <si>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</si>
  <si>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</si>
  <si>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</si>
  <si>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</si>
  <si>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</si>
  <si>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</si>
  <si>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</si>
  <si>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</si>
  <si>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</si>
  <si>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</si>
  <si>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</si>
  <si>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</si>
  <si>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</si>
  <si>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</si>
  <si>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</si>
  <si>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</si>
  <si>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</si>
  <si>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</si>
  <si>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</si>
  <si>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</si>
  <si>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</si>
  <si>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</si>
  <si>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</si>
  <si>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</si>
  <si>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</si>
  <si>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</si>
  <si>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</si>
  <si>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</si>
  <si>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</si>
  <si>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</si>
  <si>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</si>
  <si>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</si>
  <si>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</si>
  <si>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</si>
  <si>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</si>
  <si>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</si>
  <si>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</si>
  <si>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</si>
  <si>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</si>
  <si>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</si>
  <si>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</si>
  <si>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</si>
  <si>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</si>
  <si>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</si>
  <si>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</si>
  <si>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</si>
  <si>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</si>
  <si>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</si>
  <si>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</si>
  <si>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</si>
  <si>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</si>
  <si>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</si>
  <si>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</si>
  <si>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</si>
  <si>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</si>
  <si>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</si>
  <si>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</si>
  <si>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</si>
  <si>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</si>
  <si>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</si>
  <si>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</si>
  <si>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</si>
  <si>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</si>
  <si>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</si>
  <si>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</si>
  <si>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</si>
  <si>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</si>
  <si>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</si>
  <si>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</si>
  <si>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</si>
  <si>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</si>
  <si>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</si>
  <si>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</si>
  <si>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</si>
  <si>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</si>
  <si>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</si>
  <si>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</si>
  <si>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</si>
  <si>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</si>
  <si>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</si>
  <si>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</si>
  <si>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</si>
  <si>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</si>
  <si>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</si>
  <si>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</si>
  <si>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</si>
  <si>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</si>
  <si>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</si>
  <si>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</si>
  <si>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</si>
  <si>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</si>
  <si>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</si>
  <si>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</si>
  <si>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</si>
  <si>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</si>
  <si>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</si>
  <si>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</si>
  <si>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</si>
  <si>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</si>
  <si>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</si>
  <si>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</si>
  <si>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</si>
  <si>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</si>
  <si>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</si>
  <si>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</si>
  <si>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</si>
  <si>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</si>
  <si>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</si>
  <si>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</si>
  <si>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</si>
  <si>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</si>
  <si>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</si>
  <si>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</si>
  <si>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</si>
  <si>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</si>
  <si>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</si>
  <si>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</si>
  <si>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</si>
  <si>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</si>
  <si>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</si>
  <si>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</si>
  <si>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</si>
  <si>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</si>
  <si>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</si>
  <si>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</si>
  <si>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</si>
  <si>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</si>
  <si>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</si>
  <si>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</si>
  <si>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</si>
  <si>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</si>
  <si>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</si>
  <si>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</si>
  <si>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</si>
  <si>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</si>
  <si>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</si>
  <si>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</si>
  <si>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</si>
  <si>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</si>
  <si>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</si>
  <si>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</si>
  <si>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</si>
  <si>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</si>
  <si>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</si>
  <si>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</si>
  <si>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</si>
  <si>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</si>
  <si>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</si>
  <si>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</si>
  <si>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</si>
  <si>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</si>
  <si>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</si>
  <si>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</si>
  <si>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</si>
  <si>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</si>
  <si>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</si>
  <si>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</si>
  <si>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</si>
  <si>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</si>
  <si>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</si>
  <si>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</si>
  <si>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</si>
  <si>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</si>
  <si>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</si>
  <si>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</si>
  <si>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</si>
  <si>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</si>
  <si>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</si>
  <si>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</si>
  <si>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</si>
  <si>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</si>
  <si>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</si>
  <si>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</si>
  <si>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</si>
  <si>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</si>
  <si>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</si>
  <si>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</si>
  <si>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</si>
  <si>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</si>
  <si>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</si>
  <si>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</si>
  <si>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</si>
  <si>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</si>
  <si>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</si>
  <si>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</si>
  <si>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</si>
  <si>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</si>
  <si>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</si>
  <si>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</si>
  <si>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</si>
  <si>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</si>
  <si>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</si>
  <si>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</si>
  <si>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</si>
  <si>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</si>
  <si>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</si>
  <si>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</si>
  <si>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</si>
  <si>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</si>
  <si>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</si>
  <si>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</si>
  <si>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</si>
  <si>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</si>
  <si>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</si>
  <si>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</si>
  <si>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</si>
  <si>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</si>
  <si>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</si>
  <si>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</si>
  <si>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</si>
  <si>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</si>
  <si>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</si>
  <si>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</si>
  <si>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</si>
  <si>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</si>
  <si>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</si>
  <si>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</si>
  <si>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</si>
  <si>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</si>
  <si>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</si>
  <si>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</si>
  <si>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</si>
  <si>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</si>
  <si>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</si>
  <si>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</si>
  <si>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</si>
  <si>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</si>
  <si>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</si>
  <si>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</si>
  <si>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</si>
  <si>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</si>
  <si>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</si>
  <si>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</si>
  <si>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</si>
  <si>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</si>
  <si>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</si>
  <si>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</si>
  <si>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</si>
  <si>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</si>
  <si>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</si>
  <si>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</si>
  <si>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</si>
  <si>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</si>
  <si>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</si>
  <si>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</si>
  <si>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</si>
  <si>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</si>
  <si>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</si>
  <si>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</si>
  <si>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</si>
  <si>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</si>
  <si>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</si>
  <si>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</si>
  <si>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</si>
  <si>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</si>
  <si>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</si>
  <si>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</si>
  <si>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</si>
  <si>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</si>
  <si>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</si>
  <si>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</si>
  <si>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</si>
  <si>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</si>
  <si>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</si>
  <si>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</si>
  <si>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</si>
  <si>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</si>
  <si>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</si>
  <si>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</si>
  <si>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</si>
  <si>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</si>
  <si>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</si>
  <si>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</si>
  <si>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</si>
  <si>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</si>
  <si>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</si>
  <si>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</si>
  <si>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</si>
  <si>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</si>
  <si>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</si>
  <si>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</si>
  <si>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</si>
  <si>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</si>
  <si>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</si>
  <si>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</si>
  <si>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</si>
  <si>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</si>
  <si>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</si>
  <si>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</si>
  <si>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</si>
  <si>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</si>
  <si>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</si>
  <si>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</si>
  <si>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</si>
  <si>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</si>
  <si>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</si>
  <si>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</si>
  <si>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</si>
  <si>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</si>
  <si>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</si>
  <si>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</si>
  <si>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</si>
  <si>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</si>
  <si>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</si>
  <si>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</si>
  <si>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</si>
  <si>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</si>
  <si>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</si>
  <si>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</si>
  <si>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</si>
  <si>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</si>
  <si>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</si>
  <si>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</si>
  <si>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</si>
  <si>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</si>
  <si>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</si>
  <si>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</si>
  <si>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</si>
  <si>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</si>
  <si>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</si>
  <si>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</si>
  <si>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</si>
  <si>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</si>
  <si>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</si>
  <si>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</si>
  <si>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</si>
  <si>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</si>
  <si>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</si>
  <si>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</si>
  <si>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</si>
  <si>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</si>
  <si>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</si>
  <si>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</si>
  <si>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</si>
  <si>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</si>
  <si>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</si>
  <si>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</si>
  <si>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</si>
  <si>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</si>
  <si>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</si>
  <si>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</si>
  <si>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</si>
  <si>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</si>
  <si>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</si>
  <si>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</si>
  <si>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</si>
  <si>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</si>
  <si>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</si>
  <si>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</si>
  <si>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</si>
  <si>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</si>
  <si>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</si>
  <si>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</si>
  <si>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</si>
  <si>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</si>
  <si>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</si>
  <si>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</si>
  <si>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</si>
  <si>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</si>
  <si>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</si>
  <si>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</si>
  <si>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</si>
  <si>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</si>
  <si>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</si>
  <si>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</si>
  <si>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</si>
  <si>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</si>
  <si>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</si>
  <si>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</si>
  <si>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</si>
  <si>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</si>
  <si>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</si>
  <si>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</si>
  <si>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</si>
  <si>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</si>
  <si>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</si>
  <si>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</si>
  <si>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</si>
  <si>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</si>
  <si>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</si>
  <si>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</si>
  <si>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</si>
  <si>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</si>
  <si>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</si>
  <si>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</si>
  <si>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</si>
  <si>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</si>
  <si>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</si>
  <si>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</si>
  <si>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</si>
  <si>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</si>
  <si>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</si>
  <si>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</si>
  <si>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</si>
  <si>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</si>
  <si>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</si>
  <si>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</si>
  <si>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</si>
  <si>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</si>
  <si>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</si>
  <si>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</si>
  <si>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</si>
  <si>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</si>
  <si>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</si>
  <si>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</si>
  <si>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</si>
  <si>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</si>
  <si>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</si>
  <si>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</si>
  <si>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</si>
  <si>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</si>
  <si>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</si>
  <si>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</si>
  <si>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</si>
  <si>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</si>
  <si>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</si>
  <si>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</si>
  <si>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</si>
  <si>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</si>
  <si>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</si>
  <si>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</si>
  <si>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</si>
  <si>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</si>
  <si>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</si>
  <si>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</si>
  <si>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</si>
  <si>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</si>
  <si>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</si>
  <si>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</si>
  <si>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</si>
  <si>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</si>
  <si>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</si>
  <si>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</si>
  <si>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</si>
  <si>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</si>
  <si>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</si>
  <si>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</si>
  <si>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</si>
  <si>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</si>
  <si>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</si>
  <si>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</si>
  <si>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</si>
  <si>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</si>
  <si>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</si>
  <si>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</si>
  <si>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</si>
  <si>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</si>
  <si>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</si>
  <si>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</si>
  <si>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</si>
  <si>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</si>
  <si>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</si>
  <si>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</si>
  <si>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</si>
  <si>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</si>
  <si>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</si>
  <si>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</si>
  <si>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</si>
  <si>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</si>
  <si>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</si>
  <si>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</si>
  <si>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</si>
  <si>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</si>
  <si>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</si>
  <si>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</si>
  <si>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</si>
  <si>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</si>
  <si>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</si>
  <si>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</si>
  <si>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</si>
  <si>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</si>
  <si>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</si>
  <si>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</si>
  <si>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</si>
  <si>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</si>
  <si>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</si>
  <si>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</si>
  <si>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</si>
  <si>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</si>
  <si>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</si>
  <si>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</si>
  <si>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</si>
  <si>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</si>
  <si>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</si>
  <si>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</si>
  <si>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</si>
  <si>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</si>
  <si>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</si>
  <si>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</si>
  <si>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</si>
  <si>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</si>
  <si>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</si>
  <si>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</si>
  <si>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</si>
  <si>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</si>
  <si>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</si>
  <si>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</si>
  <si>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</si>
  <si>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</si>
  <si>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</si>
  <si>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</si>
  <si>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</si>
  <si>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</si>
  <si>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</si>
  <si>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</si>
  <si>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</si>
  <si>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</si>
  <si>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</si>
  <si>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</si>
  <si>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</si>
  <si>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</si>
  <si>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</si>
  <si>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</si>
  <si>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</si>
  <si>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</si>
  <si>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</si>
  <si>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</si>
  <si>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</si>
  <si>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</si>
  <si>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</si>
  <si>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</si>
  <si>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</si>
  <si>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</si>
  <si>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</si>
  <si>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</si>
  <si>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</si>
  <si>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</si>
  <si>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</si>
  <si>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</si>
  <si>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</si>
  <si>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</si>
  <si>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</si>
  <si>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</si>
  <si>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</si>
  <si>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</si>
  <si>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</si>
  <si>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</si>
  <si>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</si>
  <si>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</si>
  <si>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</si>
  <si>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</si>
  <si>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</si>
  <si>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</si>
  <si>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</si>
  <si>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</si>
  <si>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</si>
  <si>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</si>
  <si>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</si>
  <si>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</si>
  <si>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</si>
  <si>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</si>
  <si>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</si>
  <si>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</si>
  <si>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</si>
  <si>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</si>
  <si>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</si>
  <si>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</si>
  <si>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</si>
  <si>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</si>
  <si>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</si>
  <si>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</si>
  <si>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</si>
  <si>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</si>
  <si>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</si>
  <si>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</si>
  <si>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</si>
  <si>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</si>
  <si>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</si>
  <si>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</si>
  <si>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</si>
  <si>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</si>
  <si>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</si>
  <si>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</si>
  <si>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</si>
  <si>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</si>
  <si>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</si>
  <si>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</si>
  <si>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</si>
  <si>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</si>
  <si>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</si>
  <si>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</si>
  <si>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</si>
  <si>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</si>
  <si>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</si>
  <si>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</si>
  <si>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</si>
  <si>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</si>
  <si>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</si>
  <si>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</si>
  <si>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</si>
  <si>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</si>
  <si>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</si>
  <si>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</si>
  <si>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</si>
  <si>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</si>
  <si>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</si>
  <si>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</si>
  <si>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</si>
  <si>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</si>
  <si>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</si>
  <si>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</si>
  <si>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</si>
  <si>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</si>
  <si>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</si>
  <si>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</si>
  <si>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</si>
  <si>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</si>
  <si>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</si>
  <si>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</si>
  <si>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</si>
  <si>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</si>
  <si>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</si>
  <si>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</si>
  <si>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</si>
  <si>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</si>
  <si>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</si>
  <si>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</si>
  <si>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</si>
  <si>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</si>
  <si>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</si>
  <si>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</si>
  <si>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</si>
  <si>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</si>
  <si>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</si>
  <si>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</si>
  <si>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</si>
  <si>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</si>
  <si>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</si>
  <si>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</si>
  <si>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</si>
  <si>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</si>
  <si>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</si>
  <si>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</si>
  <si>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</si>
  <si>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</si>
  <si>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</si>
  <si>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</si>
  <si>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</si>
  <si>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</si>
  <si>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</si>
  <si>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</si>
  <si>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</si>
  <si>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</si>
  <si>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</si>
  <si>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</si>
  <si>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</si>
  <si>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</si>
  <si>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</si>
  <si>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</si>
  <si>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</si>
  <si>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</si>
  <si>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</si>
  <si>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</si>
  <si>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</si>
  <si>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</si>
  <si>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</si>
  <si>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</si>
  <si>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</si>
  <si>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</si>
  <si>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</si>
  <si>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</si>
  <si>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</si>
  <si>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</si>
  <si>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</si>
  <si>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</si>
  <si>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</si>
  <si>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</si>
  <si>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</si>
  <si>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</si>
  <si>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</si>
  <si>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</si>
  <si>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</si>
  <si>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</si>
  <si>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</si>
  <si>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</si>
  <si>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</si>
  <si>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</si>
  <si>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</si>
  <si>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</si>
  <si>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</si>
  <si>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</si>
  <si>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</si>
  <si>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</si>
  <si>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</si>
  <si>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</si>
  <si>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</si>
  <si>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</si>
  <si>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</si>
  <si>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</si>
  <si>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</si>
  <si>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</si>
  <si>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</si>
  <si>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</si>
  <si>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</si>
  <si>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</si>
  <si>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</si>
  <si>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</si>
  <si>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</si>
  <si>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</si>
  <si>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</si>
  <si>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</si>
  <si>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</si>
  <si>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</si>
  <si>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</si>
  <si>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</si>
  <si>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</si>
  <si>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</si>
  <si>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</si>
  <si>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</si>
  <si>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</si>
  <si>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</si>
  <si>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</si>
  <si>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</si>
  <si>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</si>
  <si>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</si>
  <si>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</si>
  <si>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</si>
  <si>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</si>
  <si>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</si>
  <si>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</si>
  <si>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</si>
  <si>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</si>
  <si>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</si>
  <si>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</si>
  <si>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</si>
  <si>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</si>
  <si>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</si>
  <si>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</si>
  <si>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</si>
  <si>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</si>
  <si>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</si>
  <si>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</si>
  <si>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</si>
  <si>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</si>
  <si>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</si>
  <si>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</si>
  <si>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</si>
  <si>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</si>
  <si>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</si>
  <si>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</si>
  <si>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</si>
  <si>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</si>
  <si>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</si>
  <si>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</si>
  <si>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</si>
  <si>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</si>
  <si>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</si>
  <si>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</si>
  <si>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</si>
  <si>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</si>
  <si>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</si>
  <si>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</si>
  <si>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</si>
  <si>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</si>
  <si>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</si>
  <si>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</si>
  <si>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</si>
  <si>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</si>
  <si>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</si>
  <si>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</si>
  <si>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</si>
  <si>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</si>
  <si>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</si>
  <si>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</si>
  <si>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</si>
  <si>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</si>
  <si>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</si>
  <si>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</si>
  <si>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</si>
  <si>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</si>
  <si>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</si>
  <si>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</si>
  <si>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</si>
  <si>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</si>
  <si>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</si>
  <si>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</si>
  <si>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</si>
  <si>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</si>
  <si>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</si>
  <si>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</si>
  <si>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</si>
  <si>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</si>
  <si>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</si>
  <si>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</si>
  <si>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</si>
  <si>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</si>
  <si>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</si>
  <si>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</si>
  <si>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</si>
  <si>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</si>
  <si>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</si>
  <si>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</si>
  <si>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</si>
  <si>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</si>
  <si>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</si>
  <si>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</si>
  <si>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</si>
  <si>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</si>
  <si>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</si>
  <si>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</si>
  <si>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</si>
  <si>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</si>
  <si>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</si>
  <si>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</si>
  <si>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</si>
  <si>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</si>
  <si>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</si>
  <si>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</si>
  <si>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</si>
  <si>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</si>
  <si>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</si>
  <si>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</si>
  <si>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</si>
  <si>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</si>
  <si>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</si>
  <si>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</si>
  <si>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</si>
  <si>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</si>
  <si>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</si>
  <si>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</si>
  <si>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</si>
  <si>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</si>
  <si>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</si>
  <si>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</si>
  <si>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</si>
  <si>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</si>
  <si>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</si>
  <si>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</si>
  <si>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</si>
  <si>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</si>
  <si>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</si>
  <si>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</si>
  <si>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</si>
  <si>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</si>
  <si>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</si>
  <si>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</si>
  <si>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</si>
  <si>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</si>
  <si>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</si>
  <si>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</si>
  <si>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</si>
  <si>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</si>
  <si>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</si>
  <si>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</si>
  <si>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</si>
  <si>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</si>
  <si>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</si>
  <si>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</si>
  <si>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</si>
  <si>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</si>
  <si>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</si>
  <si>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</si>
  <si>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</si>
  <si>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</si>
  <si>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</si>
  <si>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</si>
  <si>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</si>
  <si>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</si>
  <si>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</si>
  <si>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</si>
  <si>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</si>
  <si>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</si>
  <si>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</si>
  <si>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</si>
  <si>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</si>
  <si>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</si>
  <si>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</si>
  <si>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</si>
  <si>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</si>
  <si>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</si>
  <si>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</si>
  <si>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</si>
  <si>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</si>
  <si>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</si>
  <si>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</si>
  <si>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</si>
  <si>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</si>
  <si>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</si>
  <si>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</si>
  <si>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</si>
  <si>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</si>
  <si>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</si>
  <si>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</si>
  <si>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</si>
  <si>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</si>
  <si>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</si>
  <si>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</si>
  <si>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</si>
  <si>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</si>
  <si>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</si>
  <si>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</si>
  <si>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</si>
  <si>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</si>
  <si>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</si>
  <si>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</si>
  <si>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</si>
  <si>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</si>
  <si>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</si>
  <si>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</si>
  <si>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</si>
  <si>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</si>
  <si>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</si>
  <si>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</si>
  <si>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</si>
  <si>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</si>
  <si>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</si>
  <si>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</si>
  <si>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</si>
  <si>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</si>
  <si>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</si>
  <si>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</si>
  <si>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</si>
  <si>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</si>
  <si>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</si>
  <si>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</si>
  <si>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</si>
  <si>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</si>
  <si>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</si>
  <si>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</si>
  <si>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</si>
  <si>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</si>
  <si>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</si>
  <si>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</si>
  <si>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</si>
  <si>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</si>
  <si>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</si>
  <si>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</si>
  <si>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</si>
  <si>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</si>
  <si>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</si>
  <si>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</si>
  <si>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</si>
  <si>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</si>
  <si>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</si>
  <si>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</si>
  <si>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</si>
  <si>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</si>
  <si>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</si>
  <si>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</si>
  <si>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</si>
  <si>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</si>
  <si>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</si>
  <si>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</si>
  <si>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</si>
  <si>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</si>
  <si>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</si>
  <si>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</si>
  <si>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</si>
  <si>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</si>
  <si>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</si>
  <si>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</si>
  <si>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</si>
  <si>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</si>
  <si>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</si>
  <si>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</si>
  <si>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</si>
  <si>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</si>
  <si>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</si>
  <si>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</si>
  <si>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</si>
  <si>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</si>
  <si>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</si>
  <si>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</si>
  <si>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</si>
  <si>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</si>
  <si>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</si>
  <si>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</si>
  <si>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</si>
  <si>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</si>
  <si>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</si>
  <si>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</si>
  <si>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</si>
  <si>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</si>
  <si>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</si>
  <si>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</si>
  <si>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</si>
  <si>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</si>
  <si>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</si>
  <si>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</si>
  <si>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</si>
  <si>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</si>
  <si>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</si>
  <si>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</si>
  <si>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</si>
  <si>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</si>
  <si>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</si>
  <si>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</si>
  <si>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</si>
  <si>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</si>
  <si>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</si>
  <si>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</si>
  <si>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</si>
  <si>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</si>
  <si>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</si>
  <si>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</si>
  <si>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</si>
  <si>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</si>
  <si>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</si>
  <si>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</si>
  <si>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</si>
  <si>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</si>
  <si>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</si>
  <si>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</si>
  <si>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</si>
  <si>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</si>
  <si>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</si>
  <si>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</si>
  <si>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</si>
  <si>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</si>
  <si>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</si>
  <si>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</si>
  <si>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</si>
  <si>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</si>
  <si>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</si>
  <si>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</si>
  <si>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</si>
  <si>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</si>
  <si>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</si>
  <si>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</si>
  <si>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</si>
  <si>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</si>
  <si>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</si>
  <si>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</si>
  <si>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</si>
  <si>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</si>
  <si>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</si>
  <si>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</si>
  <si>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</si>
  <si>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</si>
  <si>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</si>
  <si>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</si>
  <si>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</si>
  <si>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</si>
  <si>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</si>
  <si>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</si>
  <si>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</si>
  <si>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</si>
  <si>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</si>
  <si>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</si>
  <si>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</si>
  <si>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</si>
  <si>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</si>
  <si>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</si>
  <si>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</si>
  <si>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</si>
  <si>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</si>
  <si>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</si>
  <si>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</si>
  <si>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</si>
  <si>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</si>
  <si>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</si>
  <si>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</si>
  <si>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</si>
  <si>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</si>
  <si>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</si>
  <si>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</si>
  <si>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</si>
  <si>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</si>
  <si>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</si>
  <si>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</si>
  <si>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</si>
  <si>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</si>
  <si>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</si>
  <si>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</si>
  <si>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</si>
  <si>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</si>
  <si>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</si>
  <si>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</si>
  <si>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</si>
  <si>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</si>
  <si>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</si>
  <si>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</si>
  <si>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</si>
  <si>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</si>
  <si>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</si>
  <si>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</si>
  <si>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</si>
  <si>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</si>
  <si>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</si>
  <si>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</si>
  <si>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</si>
  <si>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</si>
  <si>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</si>
  <si>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</si>
  <si>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</si>
  <si>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</si>
  <si>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</si>
  <si>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</si>
  <si>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</si>
  <si>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</si>
  <si>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</si>
  <si>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</si>
  <si>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</si>
  <si>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</si>
  <si>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</si>
  <si>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</si>
  <si>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</si>
  <si>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</si>
  <si>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</si>
  <si>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</si>
  <si>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</si>
  <si>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</si>
  <si>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</si>
  <si>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</si>
  <si>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</si>
  <si>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</si>
  <si>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</si>
  <si>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</si>
  <si>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</si>
  <si>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</si>
  <si>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</si>
  <si>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</si>
  <si>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</si>
  <si>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</si>
  <si>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</si>
  <si>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</si>
  <si>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</si>
  <si>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</si>
  <si>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</si>
  <si>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</si>
  <si>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</si>
  <si>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</si>
  <si>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</si>
  <si>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</si>
  <si>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</si>
  <si>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</si>
  <si>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</si>
  <si>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</si>
  <si>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</si>
  <si>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</si>
  <si>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</si>
  <si>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</si>
  <si>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</si>
  <si>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</si>
  <si>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</si>
  <si>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</si>
  <si>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</si>
  <si>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</si>
  <si>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</si>
  <si>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</si>
  <si>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</si>
  <si>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</si>
  <si>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</si>
  <si>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</si>
  <si>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</si>
  <si>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</si>
  <si>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</si>
  <si>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</si>
  <si>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</si>
  <si>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</si>
  <si>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</si>
  <si>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</si>
  <si>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</si>
  <si>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</si>
  <si>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</si>
  <si>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</si>
  <si>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</si>
  <si>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</si>
  <si>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</si>
  <si>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</si>
  <si>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</si>
  <si>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</si>
  <si>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</si>
  <si>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</si>
  <si>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</si>
  <si>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</si>
  <si>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</si>
  <si>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</si>
  <si>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</si>
  <si>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</si>
  <si>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</si>
  <si>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</si>
  <si>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</si>
  <si>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</si>
  <si>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</si>
  <si>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</si>
  <si>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</si>
  <si>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</si>
  <si>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</si>
  <si>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</si>
  <si>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</si>
  <si>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</si>
  <si>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</si>
  <si>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</si>
  <si>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</si>
  <si>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</si>
  <si>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</si>
  <si>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</si>
  <si>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</si>
  <si>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</si>
  <si>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</si>
  <si>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</si>
  <si>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</si>
  <si>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</si>
  <si>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</si>
  <si>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</si>
  <si>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</si>
  <si>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</si>
  <si>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</si>
  <si>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</si>
  <si>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</si>
  <si>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</si>
  <si>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</si>
  <si>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</si>
  <si>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</si>
  <si>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</si>
  <si>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</si>
  <si>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</si>
  <si>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</si>
  <si>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</si>
  <si>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</si>
  <si>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</si>
  <si>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</si>
  <si>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</si>
  <si>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</si>
  <si>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</si>
  <si>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</si>
  <si>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</si>
  <si>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</si>
  <si>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</si>
  <si>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</si>
  <si>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</si>
  <si>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</si>
  <si>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</si>
  <si>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</si>
  <si>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</si>
  <si>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</si>
  <si>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</si>
  <si>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</si>
  <si>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</si>
  <si>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</si>
  <si>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</si>
  <si>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</si>
  <si>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</si>
  <si>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</si>
  <si>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</si>
  <si>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</si>
  <si>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</si>
  <si>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</si>
  <si>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</si>
  <si>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</si>
  <si>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</si>
  <si>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</si>
  <si>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</si>
  <si>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</si>
  <si>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</si>
  <si>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</si>
  <si>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</si>
  <si>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</si>
  <si>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</si>
  <si>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</si>
  <si>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</si>
  <si>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</si>
  <si>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</si>
  <si>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</si>
  <si>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</si>
  <si>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</si>
  <si>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</si>
  <si>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</si>
  <si>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</si>
  <si>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</si>
  <si>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</si>
  <si>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</si>
  <si>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</si>
  <si>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</si>
  <si>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</si>
  <si>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</si>
  <si>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</si>
  <si>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</si>
  <si>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</si>
  <si>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</si>
  <si>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</si>
  <si>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</si>
  <si>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</si>
  <si>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</si>
  <si>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</si>
  <si>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</si>
  <si>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</si>
  <si>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</si>
  <si>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</si>
  <si>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</si>
  <si>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</si>
  <si>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</si>
  <si>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</si>
  <si>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</si>
  <si>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</si>
  <si>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</si>
  <si>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</si>
  <si>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</si>
  <si>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</si>
  <si>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</si>
  <si>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</si>
  <si>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</si>
  <si>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</si>
  <si>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</si>
  <si>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</si>
  <si>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</si>
  <si>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</si>
  <si>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</si>
  <si>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</si>
  <si>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</si>
  <si>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</si>
  <si>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</si>
  <si>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</si>
  <si>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</si>
  <si>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</si>
  <si>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</si>
  <si>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</si>
  <si>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</si>
  <si>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</si>
  <si>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</si>
  <si>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</si>
  <si>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</si>
  <si>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</si>
  <si>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</si>
  <si>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</si>
  <si>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</si>
  <si>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</si>
  <si>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</si>
  <si>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</si>
  <si>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</si>
  <si>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</si>
  <si>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</si>
  <si>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</si>
  <si>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</si>
  <si>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</si>
  <si>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</si>
  <si>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</si>
  <si>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</si>
  <si>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</si>
  <si>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</si>
  <si>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</si>
  <si>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</si>
  <si>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</si>
  <si>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</si>
  <si>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</si>
  <si>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</si>
  <si>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</si>
  <si>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</si>
  <si>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</si>
  <si>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</si>
  <si>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</si>
  <si>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</si>
  <si>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</si>
  <si>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</si>
  <si>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</si>
  <si>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</si>
  <si>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</si>
  <si>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</si>
  <si>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</si>
  <si>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</si>
  <si>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</si>
  <si>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</si>
  <si>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</si>
  <si>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</si>
  <si>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</si>
  <si>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</si>
  <si>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</si>
  <si>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</si>
  <si>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</si>
  <si>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</si>
  <si>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</si>
  <si>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</si>
  <si>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</si>
  <si>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</si>
  <si>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</si>
  <si>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</si>
  <si>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</si>
  <si>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</si>
  <si>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</si>
  <si>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</si>
  <si>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</si>
  <si>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</si>
  <si>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</si>
  <si>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</si>
  <si>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</si>
  <si>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</si>
  <si>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</si>
  <si>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</si>
  <si>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</si>
  <si>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</si>
  <si>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</si>
  <si>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</si>
  <si>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</si>
  <si>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</si>
  <si>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</si>
  <si>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</si>
  <si>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</si>
  <si>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</si>
  <si>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</si>
  <si>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</si>
  <si>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</si>
  <si>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</si>
  <si>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</si>
  <si>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</si>
  <si>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</si>
  <si>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</si>
  <si>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</si>
  <si>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</si>
  <si>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</si>
  <si>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</si>
  <si>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</si>
  <si>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</si>
  <si>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</si>
  <si>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</si>
  <si>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</si>
  <si>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</si>
  <si>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</si>
  <si>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</si>
  <si>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</si>
  <si>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</si>
  <si>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</si>
  <si>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</si>
  <si>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</si>
  <si>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</si>
  <si>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</si>
  <si>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</si>
  <si>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</si>
  <si>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</si>
  <si>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</si>
  <si>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</si>
  <si>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</si>
  <si>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</si>
  <si>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</si>
  <si>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</si>
  <si>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</si>
  <si>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</si>
  <si>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</si>
  <si>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</si>
  <si>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</si>
  <si>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</si>
  <si>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</si>
  <si>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</si>
  <si>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</si>
  <si>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</si>
  <si>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</si>
  <si>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</si>
  <si>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</si>
  <si>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</si>
  <si>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</si>
  <si>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</si>
  <si>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</si>
  <si>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</si>
  <si>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</si>
  <si>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</si>
  <si>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</si>
  <si>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</si>
  <si>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</si>
  <si>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</si>
  <si>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</si>
  <si>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</si>
  <si>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</si>
  <si>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</si>
  <si>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</si>
  <si>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</si>
  <si>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</si>
  <si>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</si>
  <si>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</si>
  <si>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</si>
  <si>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</si>
  <si>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</si>
  <si>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</si>
  <si>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</si>
  <si>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</si>
  <si>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</si>
  <si>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</si>
  <si>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</si>
  <si>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</si>
  <si>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</si>
  <si>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</si>
  <si>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</si>
  <si>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</si>
  <si>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</si>
  <si>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</si>
  <si>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</si>
  <si>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</si>
  <si>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</si>
  <si>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</si>
  <si>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</si>
  <si>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</si>
  <si>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</si>
  <si>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</si>
  <si>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</si>
  <si>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</si>
  <si>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</si>
  <si>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</si>
  <si>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</si>
  <si>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</si>
  <si>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</si>
  <si>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</si>
  <si>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</si>
  <si>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</si>
  <si>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</si>
  <si>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</si>
  <si>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</si>
  <si>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</si>
  <si>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</si>
  <si>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</si>
  <si>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</si>
  <si>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</si>
  <si>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</si>
  <si>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</si>
  <si>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</si>
  <si>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</si>
  <si>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</si>
  <si>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</si>
  <si>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</si>
  <si>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</si>
  <si>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</si>
  <si>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</si>
  <si>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</si>
  <si>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</si>
  <si>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</si>
  <si>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</si>
  <si>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</si>
  <si>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</si>
  <si>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</si>
  <si>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</si>
  <si>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</si>
  <si>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</si>
  <si>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</si>
  <si>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</si>
  <si>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</si>
  <si>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</si>
  <si>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</si>
  <si>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</si>
  <si>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</si>
  <si>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</si>
  <si>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</si>
  <si>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</si>
  <si>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</si>
  <si>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</si>
  <si>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</si>
  <si>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</si>
  <si>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</si>
  <si>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</si>
  <si>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</si>
  <si>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</si>
  <si>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</si>
  <si>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</si>
  <si>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</si>
  <si>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</si>
  <si>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</si>
  <si>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</si>
  <si>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</si>
  <si>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</si>
  <si>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</si>
  <si>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</si>
  <si>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</si>
  <si>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</si>
  <si>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</si>
  <si>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</si>
  <si>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</si>
  <si>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</si>
  <si>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</si>
  <si>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</si>
  <si>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</si>
  <si>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</si>
  <si>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</si>
  <si>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</si>
  <si>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</si>
  <si>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</si>
  <si>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</si>
  <si>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</si>
  <si>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</si>
  <si>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</si>
  <si>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</si>
  <si>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</si>
  <si>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</si>
  <si>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</si>
  <si>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</si>
  <si>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</si>
  <si>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</si>
  <si>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</si>
  <si>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</si>
  <si>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</si>
  <si>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</si>
  <si>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</si>
  <si>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</si>
  <si>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</si>
  <si>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</si>
  <si>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</si>
  <si>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</si>
  <si>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</si>
  <si>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</si>
  <si>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</si>
  <si>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</si>
  <si>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</si>
  <si>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</si>
  <si>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</si>
  <si>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</si>
  <si>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</si>
  <si>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</si>
  <si>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</si>
  <si>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</si>
  <si>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</si>
  <si>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</si>
  <si>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</si>
  <si>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</si>
  <si>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</si>
  <si>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</si>
  <si>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</si>
  <si>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</si>
  <si>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</si>
  <si>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</si>
  <si>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</si>
  <si>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</si>
  <si>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</si>
  <si>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</si>
  <si>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</si>
  <si>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</si>
  <si>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</si>
  <si>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</si>
  <si>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</si>
  <si>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</si>
  <si>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</si>
  <si>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</si>
  <si>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</si>
  <si>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</si>
  <si>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</si>
  <si>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</si>
  <si>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</si>
  <si>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</si>
  <si>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</si>
  <si>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</si>
  <si>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</si>
  <si>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</si>
  <si>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</si>
  <si>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</si>
  <si>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</si>
  <si>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</si>
  <si>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</si>
  <si>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</si>
  <si>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</si>
  <si>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</si>
  <si>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</si>
  <si>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</si>
  <si>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</si>
  <si>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</si>
  <si>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</si>
  <si>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</si>
  <si>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</si>
  <si>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</si>
  <si>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</si>
  <si>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</si>
  <si>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</si>
  <si>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</si>
  <si>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</si>
  <si>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</si>
  <si>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</si>
  <si>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</si>
  <si>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</si>
  <si>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</si>
  <si>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</si>
  <si>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</si>
  <si>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</si>
  <si>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</si>
  <si>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</si>
  <si>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</si>
  <si>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</si>
  <si>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</si>
  <si>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</si>
  <si>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</si>
  <si>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</si>
  <si>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</si>
  <si>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</si>
  <si>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</si>
  <si>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</si>
  <si>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</si>
  <si>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</si>
  <si>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</si>
  <si>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</si>
  <si>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</si>
  <si>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</si>
  <si>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</si>
  <si>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</si>
  <si>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</si>
  <si>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</si>
  <si>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</si>
  <si>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</si>
  <si>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</si>
  <si>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</si>
  <si>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</si>
  <si>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</si>
  <si>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</si>
  <si>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</si>
  <si>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</si>
  <si>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</si>
  <si>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</si>
  <si>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</si>
  <si>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</si>
  <si>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</si>
  <si>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</si>
  <si>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</si>
  <si>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</si>
  <si>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</si>
  <si>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</si>
  <si>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</si>
  <si>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</si>
  <si>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</si>
  <si>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</si>
  <si>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</si>
  <si>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</si>
  <si>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</si>
  <si>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</si>
  <si>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</si>
  <si>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</si>
  <si>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</si>
  <si>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</si>
  <si>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</si>
  <si>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</si>
  <si>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</si>
  <si>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</si>
  <si>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</si>
  <si>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</si>
  <si>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</si>
  <si>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</si>
  <si>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</si>
  <si>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</si>
  <si>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</si>
  <si>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</si>
  <si>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</si>
  <si>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</si>
  <si>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</si>
  <si>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</si>
  <si>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</si>
  <si>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</si>
  <si>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</si>
  <si>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</si>
  <si>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</si>
  <si>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</si>
  <si>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</si>
  <si>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</si>
  <si>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</si>
  <si>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</si>
  <si>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</si>
  <si>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</si>
  <si>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</si>
  <si>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</si>
  <si>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</si>
  <si>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</si>
  <si>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</si>
  <si>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</si>
  <si>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</si>
  <si>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</si>
  <si>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</si>
  <si>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</si>
  <si>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</si>
  <si>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</si>
  <si>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</si>
  <si>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</si>
  <si>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</si>
  <si>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</si>
  <si>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</si>
  <si>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</si>
  <si>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</si>
  <si>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</si>
  <si>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</si>
  <si>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</si>
  <si>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</si>
  <si>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</si>
  <si>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</si>
  <si>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</si>
  <si>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</si>
  <si>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</si>
  <si>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</si>
  <si>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</si>
  <si>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</si>
  <si>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</si>
  <si>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</si>
  <si>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</si>
  <si>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</si>
  <si>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</si>
  <si>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</si>
  <si>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</si>
  <si>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</si>
  <si>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</si>
  <si>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</si>
  <si>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</si>
  <si>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</si>
  <si>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</si>
  <si>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</si>
  <si>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</si>
  <si>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</si>
  <si>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</si>
  <si>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</si>
  <si>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</si>
  <si>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</si>
  <si>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</si>
  <si>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</si>
  <si>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</si>
  <si>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</si>
  <si>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</si>
  <si>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</si>
  <si>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</si>
  <si>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</si>
  <si>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</si>
  <si>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</si>
  <si>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</si>
  <si>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</si>
  <si>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</si>
  <si>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</si>
  <si>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</si>
  <si>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</si>
  <si>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</si>
  <si>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</si>
  <si>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</si>
  <si>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</si>
  <si>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</si>
  <si>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</si>
  <si>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</si>
  <si>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</si>
  <si>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</si>
  <si>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</si>
  <si>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</si>
  <si>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</si>
  <si>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</si>
  <si>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</si>
  <si>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</si>
  <si>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</si>
  <si>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</si>
  <si>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</si>
  <si>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</si>
  <si>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</si>
  <si>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</si>
  <si>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</si>
  <si>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</si>
  <si>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</si>
  <si>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</si>
  <si>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</si>
  <si>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</si>
  <si>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</si>
  <si>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</si>
  <si>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</si>
  <si>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</si>
  <si>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</si>
  <si>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</si>
  <si>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</si>
  <si>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</si>
  <si>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</si>
  <si>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</si>
  <si>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</si>
  <si>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</si>
  <si>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</si>
  <si>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</si>
  <si>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</si>
  <si>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</si>
  <si>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</si>
  <si>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</si>
  <si>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</si>
  <si>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</si>
  <si>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</si>
  <si>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</si>
  <si>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</si>
  <si>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</si>
  <si>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</si>
  <si>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</si>
  <si>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</si>
  <si>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</si>
  <si>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</si>
  <si>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</si>
  <si>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</si>
  <si>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</si>
  <si>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</si>
  <si>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</si>
  <si>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</si>
  <si>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</si>
  <si>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</si>
  <si>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</si>
  <si>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</si>
  <si>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</si>
  <si>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</si>
  <si>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</si>
  <si>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</si>
  <si>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</si>
  <si>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</si>
  <si>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</si>
  <si>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</si>
  <si>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</si>
  <si>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</si>
  <si>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</si>
  <si>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</si>
  <si>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</si>
  <si>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</si>
  <si>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</si>
  <si>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</si>
  <si>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</si>
  <si>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</si>
  <si>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</si>
  <si>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</si>
  <si>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</si>
  <si>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</si>
  <si>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</si>
  <si>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</si>
  <si>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</si>
  <si>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</si>
  <si>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</si>
  <si>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</si>
  <si>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</si>
  <si>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</si>
  <si>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</si>
  <si>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</si>
  <si>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</si>
  <si>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</si>
  <si>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</si>
  <si>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</si>
  <si>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</si>
  <si>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</si>
  <si>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</si>
  <si>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</si>
  <si>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</si>
  <si>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</si>
  <si>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</si>
  <si>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</si>
  <si>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</si>
  <si>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</si>
  <si>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</si>
  <si>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</si>
  <si>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</si>
  <si>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</si>
  <si>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</si>
  <si>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</si>
  <si>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</si>
  <si>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</si>
  <si>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</si>
  <si>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</si>
  <si>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</si>
  <si>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</si>
  <si>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</si>
  <si>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</si>
  <si>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</si>
  <si>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</si>
  <si>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</si>
  <si>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</si>
  <si>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</si>
  <si>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</si>
  <si>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</si>
  <si>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</si>
  <si>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</si>
  <si>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</si>
  <si>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</si>
  <si>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</si>
  <si>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</si>
  <si>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</si>
  <si>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</si>
  <si>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</si>
  <si>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</si>
  <si>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</si>
  <si>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</si>
  <si>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</si>
  <si>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</si>
  <si>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</si>
  <si>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</si>
  <si>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</si>
  <si>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</si>
  <si>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</si>
  <si>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</si>
  <si>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</si>
  <si>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</si>
  <si>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</si>
  <si>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</si>
  <si>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</si>
  <si>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</si>
  <si>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</si>
  <si>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</si>
  <si>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</si>
  <si>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</si>
  <si>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</si>
  <si>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</si>
  <si>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</si>
  <si>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</si>
  <si>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</si>
  <si>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</si>
  <si>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</si>
  <si>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</si>
  <si>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</si>
  <si>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</si>
  <si>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</si>
  <si>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</si>
  <si>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</si>
  <si>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</si>
  <si>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</si>
  <si>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</si>
  <si>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</si>
  <si>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</si>
  <si>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</si>
  <si>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</si>
  <si>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</si>
  <si>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</si>
  <si>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</si>
  <si>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</si>
  <si>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</si>
  <si>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</si>
  <si>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</si>
  <si>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</si>
  <si>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</si>
  <si>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</si>
  <si>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</si>
  <si>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</si>
  <si>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</si>
  <si>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</si>
  <si>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</si>
  <si>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</si>
  <si>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</si>
  <si>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</si>
  <si>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</si>
  <si>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</si>
  <si>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</si>
  <si>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</si>
  <si>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</si>
  <si>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</si>
  <si>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</si>
  <si>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</si>
  <si>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</si>
  <si>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</si>
  <si>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</si>
  <si>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</si>
  <si>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</si>
  <si>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</si>
  <si>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</si>
  <si>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</si>
  <si>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</si>
  <si>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</si>
  <si>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</si>
  <si>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</si>
  <si>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</si>
  <si>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</si>
  <si>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</si>
  <si>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</si>
  <si>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</si>
  <si>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</si>
  <si>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</si>
  <si>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</si>
  <si>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</si>
  <si>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</si>
  <si>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</si>
  <si>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</si>
  <si>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</si>
  <si>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</si>
  <si>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</si>
  <si>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</si>
  <si>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</si>
  <si>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</si>
  <si>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</si>
  <si>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</si>
  <si>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</si>
  <si>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</si>
  <si>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</si>
  <si>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</si>
  <si>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</si>
  <si>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</si>
  <si>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</si>
  <si>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</si>
  <si>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</si>
  <si>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</si>
  <si>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</si>
  <si>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</si>
  <si>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</si>
  <si>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</si>
  <si>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</si>
  <si>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</si>
  <si>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</si>
  <si>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</si>
  <si>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</si>
  <si>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</si>
  <si>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</si>
  <si>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</si>
  <si>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</si>
  <si>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</si>
  <si>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</si>
  <si>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</si>
  <si>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</si>
  <si>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</si>
  <si>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</si>
  <si>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</si>
  <si>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</si>
  <si>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</si>
  <si>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</si>
  <si>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</si>
  <si>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</si>
  <si>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</si>
  <si>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</si>
  <si>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</si>
  <si>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</si>
  <si>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</si>
  <si>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</si>
  <si>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</si>
  <si>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</si>
  <si>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</si>
  <si>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</si>
  <si>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</si>
  <si>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</si>
  <si>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</si>
  <si>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</si>
  <si>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</si>
  <si>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</si>
  <si>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</si>
  <si>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</si>
  <si>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</si>
  <si>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</si>
  <si>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</si>
  <si>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</si>
  <si>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</si>
  <si>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</si>
  <si>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</si>
  <si>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</si>
  <si>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</si>
  <si>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</si>
  <si>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</si>
  <si>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</si>
  <si>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</si>
  <si>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</si>
  <si>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</si>
  <si>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</si>
  <si>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</si>
  <si>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</si>
  <si>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</si>
  <si>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</si>
  <si>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</si>
  <si>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</si>
  <si>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</si>
  <si>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</si>
  <si>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</si>
  <si>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</si>
  <si>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</si>
  <si>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</si>
  <si>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</si>
  <si>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</si>
  <si>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</si>
  <si>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</si>
  <si>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</si>
  <si>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</si>
  <si>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</si>
  <si>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</si>
  <si>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</si>
  <si>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</si>
  <si>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</si>
  <si>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</si>
  <si>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</si>
  <si>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</si>
  <si>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</si>
  <si>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</si>
  <si>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</si>
  <si>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</si>
  <si>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</si>
  <si>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</si>
  <si>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</si>
  <si>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</si>
  <si>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</si>
  <si>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</si>
  <si>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</si>
  <si>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</si>
  <si>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</si>
  <si>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</si>
  <si>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</si>
  <si>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</si>
  <si>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</si>
  <si>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</si>
  <si>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</si>
  <si>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</si>
  <si>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</si>
  <si>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</si>
  <si>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</si>
  <si>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</si>
  <si>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</si>
  <si>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</si>
  <si>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</si>
  <si>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</si>
  <si>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</si>
  <si>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</si>
  <si>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</si>
  <si>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</si>
  <si>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</si>
  <si>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</si>
  <si>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</si>
  <si>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</si>
  <si>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</si>
  <si>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</si>
  <si>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</si>
  <si>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</si>
  <si>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</si>
  <si>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</si>
  <si>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</si>
  <si>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</si>
  <si>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</si>
  <si>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</si>
  <si>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</si>
  <si>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</si>
  <si>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</si>
  <si>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</si>
  <si>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</si>
  <si>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</si>
  <si>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</si>
  <si>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</si>
  <si>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</si>
  <si>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</si>
  <si>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</si>
  <si>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</si>
  <si>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</si>
  <si>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</si>
  <si>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</si>
  <si>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</si>
  <si>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</si>
  <si>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</si>
  <si>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</si>
  <si>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</si>
  <si>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</si>
  <si>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</si>
  <si>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</si>
  <si>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</si>
  <si>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</si>
  <si>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</si>
  <si>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</si>
  <si>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</si>
  <si>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</si>
  <si>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</si>
  <si>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</si>
  <si>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</si>
  <si>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</si>
  <si>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</si>
  <si>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</si>
  <si>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</si>
  <si>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</si>
  <si>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</si>
  <si>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</si>
  <si>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</si>
  <si>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</si>
  <si>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</si>
  <si>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</si>
  <si>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</si>
  <si>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</si>
  <si>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</si>
  <si>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</si>
  <si>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</si>
  <si>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</si>
  <si>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</si>
  <si>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</si>
  <si>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</si>
  <si>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</si>
  <si>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</si>
  <si>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</si>
  <si>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</si>
  <si>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</si>
  <si>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</si>
  <si>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</si>
  <si>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</si>
  <si>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</si>
  <si>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</si>
  <si>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</si>
  <si>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</si>
  <si>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</si>
  <si>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</si>
  <si>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</si>
  <si>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</si>
  <si>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</si>
  <si>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</si>
  <si>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</si>
  <si>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</si>
  <si>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</si>
  <si>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</si>
  <si>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</si>
  <si>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</si>
  <si>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</si>
  <si>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</si>
  <si>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</si>
  <si>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</si>
  <si>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</si>
  <si>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</si>
  <si>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</si>
  <si>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</si>
  <si>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</si>
  <si>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</si>
  <si>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</si>
  <si>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</si>
  <si>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</si>
  <si>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</si>
  <si>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</si>
  <si>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</si>
  <si>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</si>
  <si>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</si>
  <si>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</si>
  <si>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</si>
  <si>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</si>
  <si>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</si>
  <si>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</si>
  <si>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</si>
  <si>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</si>
  <si>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</si>
  <si>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</si>
  <si>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</si>
  <si>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</si>
  <si>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</si>
  <si>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</si>
  <si>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</si>
  <si>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</si>
  <si>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</si>
  <si>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</si>
  <si>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</si>
  <si>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</si>
  <si>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</si>
  <si>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</si>
  <si>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</si>
  <si>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</si>
  <si>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</si>
  <si>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</si>
  <si>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</si>
  <si>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</si>
  <si>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</si>
  <si>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</si>
  <si>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</si>
  <si>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</si>
  <si>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</si>
  <si>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</si>
  <si>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</si>
  <si>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</si>
  <si>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</si>
  <si>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</si>
  <si>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</si>
  <si>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</si>
  <si>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</si>
  <si>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</si>
  <si>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</si>
  <si>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</si>
  <si>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</si>
  <si>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</si>
  <si>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</si>
  <si>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</si>
  <si>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</si>
  <si>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</si>
  <si>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</si>
  <si>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</si>
  <si>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</si>
  <si>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</si>
  <si>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</si>
  <si>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</si>
  <si>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</si>
  <si>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</si>
  <si>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</si>
  <si>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</si>
  <si>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</si>
  <si>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</si>
  <si>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</si>
  <si>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</si>
  <si>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</si>
  <si>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</si>
  <si>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</si>
  <si>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</si>
  <si>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</si>
  <si>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</si>
  <si>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</si>
  <si>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</si>
  <si>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</si>
  <si>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</si>
  <si>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</si>
  <si>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</si>
  <si>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</si>
  <si>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</si>
  <si>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</si>
  <si>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</si>
  <si>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</si>
  <si>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</si>
  <si>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</si>
  <si>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</si>
  <si>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</si>
  <si>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</si>
  <si>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</si>
  <si>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</si>
  <si>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</si>
  <si>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</si>
  <si>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</si>
  <si>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</si>
  <si>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</si>
  <si>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</si>
  <si>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</si>
  <si>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</si>
  <si>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</si>
  <si>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</si>
  <si>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</si>
  <si>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</si>
  <si>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</si>
  <si>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</si>
  <si>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</si>
  <si>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</si>
  <si>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</si>
  <si>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</si>
  <si>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</si>
  <si>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</si>
  <si>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</si>
  <si>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</si>
  <si>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</si>
  <si>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</si>
  <si>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</si>
  <si>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</si>
  <si>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</si>
  <si>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</si>
  <si>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</si>
  <si>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</si>
  <si>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</si>
  <si>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</si>
  <si>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</si>
  <si>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</si>
  <si>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</si>
  <si>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</si>
  <si>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</si>
  <si>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</si>
  <si>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</si>
  <si>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</si>
  <si>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</si>
  <si>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</si>
  <si>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</si>
  <si>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</si>
  <si>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</si>
  <si>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</si>
  <si>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</si>
  <si>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</si>
  <si>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</si>
  <si>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</si>
  <si>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</si>
  <si>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</si>
  <si>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</si>
  <si>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</si>
  <si>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</si>
  <si>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</si>
  <si>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</si>
  <si>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</si>
  <si>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</si>
  <si>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</si>
  <si>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</si>
  <si>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</si>
  <si>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</si>
  <si>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</si>
  <si>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</si>
  <si>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</si>
  <si>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</si>
  <si>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</si>
  <si>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</si>
  <si>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</si>
  <si>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</si>
  <si>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</si>
  <si>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</si>
  <si>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</si>
  <si>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</si>
  <si>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</si>
  <si>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</si>
  <si>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</si>
  <si>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</si>
  <si>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</si>
  <si>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</si>
  <si>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</si>
  <si>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</si>
  <si>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</si>
  <si>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</si>
  <si>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</si>
  <si>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</si>
  <si>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</si>
  <si>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</si>
  <si>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</si>
  <si>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</si>
  <si>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</si>
  <si>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</si>
  <si>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</si>
  <si>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</si>
  <si>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</si>
  <si>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</si>
  <si>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</si>
  <si>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</si>
  <si>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</si>
  <si>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</si>
  <si>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</si>
  <si>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</si>
  <si>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</si>
  <si>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</si>
  <si>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</si>
  <si>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</si>
  <si>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</si>
  <si>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</si>
  <si>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</si>
  <si>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</si>
  <si>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</si>
  <si>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</si>
  <si>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</si>
  <si>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</si>
  <si>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</si>
  <si>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</si>
  <si>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</si>
  <si>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</si>
  <si>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</si>
  <si>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</si>
  <si>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</si>
  <si>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</si>
  <si>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</si>
  <si>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</si>
  <si>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</si>
  <si>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</si>
  <si>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</si>
  <si>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</si>
  <si>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</si>
  <si>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</si>
  <si>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</si>
  <si>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</si>
  <si>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</si>
  <si>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</si>
  <si>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</si>
  <si>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</si>
  <si>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</si>
  <si>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</si>
  <si>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</si>
  <si>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</si>
  <si>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</si>
  <si>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</si>
  <si>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</si>
  <si>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</si>
  <si>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</si>
  <si>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</si>
  <si>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</si>
  <si>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</si>
  <si>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</si>
  <si>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</si>
  <si>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</si>
  <si>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</si>
  <si>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</si>
  <si>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</si>
  <si>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</si>
  <si>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</si>
  <si>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</si>
  <si>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</si>
  <si>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</si>
  <si>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</si>
  <si>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</si>
  <si>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</si>
  <si>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</si>
  <si>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</si>
  <si>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</si>
  <si>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</si>
  <si>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</si>
  <si>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</si>
  <si>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</si>
  <si>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</si>
  <si>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</si>
  <si>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</si>
  <si>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</si>
  <si>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</si>
  <si>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</si>
  <si>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</si>
  <si>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</si>
  <si>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</si>
  <si>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</si>
  <si>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</si>
  <si>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</si>
  <si>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</si>
  <si>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</si>
  <si>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</si>
  <si>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</si>
  <si>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</si>
  <si>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</si>
  <si>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</si>
  <si>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</si>
  <si>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</si>
  <si>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</si>
  <si>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</si>
  <si>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</si>
  <si>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</si>
  <si>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</si>
  <si>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</si>
  <si>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</si>
  <si>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</si>
  <si>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</si>
  <si>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</si>
  <si>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</si>
  <si>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</si>
  <si>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</si>
  <si>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</si>
  <si>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</si>
  <si>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</si>
  <si>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</si>
  <si>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</si>
  <si>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</si>
  <si>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</si>
  <si>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</si>
  <si>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</si>
  <si>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</si>
  <si>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</si>
  <si>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</si>
  <si>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</si>
  <si>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</si>
  <si>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</si>
  <si>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</si>
  <si>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</si>
  <si>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</si>
  <si>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</si>
  <si>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</si>
  <si>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</si>
  <si>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</si>
  <si>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</si>
  <si>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</si>
  <si>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</si>
  <si>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</si>
  <si>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</si>
  <si>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</si>
  <si>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</si>
  <si>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</si>
  <si>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</si>
  <si>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</si>
  <si>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</si>
  <si>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</si>
  <si>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</si>
  <si>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</si>
  <si>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</si>
  <si>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</si>
  <si>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</si>
  <si>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</si>
  <si>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</si>
  <si>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</si>
  <si>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</si>
  <si>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</si>
  <si>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</si>
  <si>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</si>
  <si>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</si>
  <si>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</si>
  <si>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</si>
  <si>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</si>
  <si>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</si>
  <si>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</si>
  <si>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</si>
  <si>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</si>
  <si>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</si>
  <si>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</si>
  <si>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</si>
  <si>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</si>
  <si>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</si>
  <si>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</si>
  <si>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</si>
  <si>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</si>
  <si>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</si>
  <si>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</si>
  <si>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</si>
  <si>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</si>
  <si>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</si>
  <si>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</si>
  <si>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</si>
  <si>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</si>
  <si>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</si>
  <si>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</si>
  <si>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</si>
  <si>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</si>
  <si>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</si>
  <si>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</si>
  <si>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</si>
  <si>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</si>
  <si>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</si>
  <si>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</si>
  <si>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</si>
  <si>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</si>
  <si>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</si>
  <si>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</si>
  <si>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</si>
  <si>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</si>
  <si>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</si>
  <si>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</si>
  <si>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</si>
  <si>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</si>
  <si>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</si>
  <si>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</si>
  <si>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</si>
  <si>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</si>
  <si>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</si>
  <si>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</si>
  <si>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</si>
  <si>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</si>
  <si>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</si>
  <si>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</si>
  <si>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</si>
  <si>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</si>
  <si>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</si>
  <si>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</si>
  <si>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</si>
  <si>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</si>
  <si>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</si>
  <si>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</si>
  <si>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</si>
  <si>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</si>
  <si>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</si>
  <si>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</si>
  <si>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</si>
  <si>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</si>
  <si>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</si>
  <si>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</si>
  <si>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</si>
  <si>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</si>
  <si>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</si>
  <si>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</si>
  <si>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</si>
  <si>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</si>
  <si>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</si>
  <si>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</si>
  <si>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</si>
  <si>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</si>
  <si>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</si>
  <si>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</si>
  <si>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</si>
  <si>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</si>
  <si>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</si>
  <si>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</si>
  <si>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</si>
  <si>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</si>
  <si>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</si>
  <si>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</si>
  <si>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</si>
  <si>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</si>
  <si>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</si>
  <si>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</si>
  <si>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</si>
  <si>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</si>
  <si>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</si>
  <si>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</si>
  <si>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</si>
  <si>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</si>
  <si>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</si>
  <si>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</si>
  <si>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</si>
  <si>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</si>
  <si>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</si>
  <si>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</si>
  <si>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</si>
  <si>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</si>
  <si>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</si>
  <si>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</si>
  <si>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</si>
  <si>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</si>
  <si>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</si>
  <si>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</si>
  <si>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</si>
  <si>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</si>
  <si>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</si>
  <si>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</si>
  <si>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</si>
  <si>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</si>
  <si>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</si>
  <si>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</si>
  <si>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</si>
  <si>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</si>
  <si>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</si>
  <si>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</si>
  <si>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</si>
  <si>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</si>
  <si>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</si>
  <si>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</si>
  <si>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</si>
  <si>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</si>
  <si>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</si>
  <si>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</si>
  <si>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</si>
  <si>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</si>
  <si>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</si>
  <si>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</si>
  <si>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</si>
  <si>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</si>
  <si>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</si>
  <si>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</si>
  <si>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</si>
  <si>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</si>
  <si>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</si>
  <si>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</si>
  <si>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</si>
  <si>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</si>
  <si>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</si>
  <si>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</si>
  <si>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</si>
  <si>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</si>
  <si>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</si>
  <si>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</si>
  <si>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</si>
  <si>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</si>
  <si>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</si>
  <si>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</si>
  <si>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</si>
  <si>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</si>
  <si>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</si>
  <si>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</si>
  <si>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</si>
  <si>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</si>
  <si>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</si>
  <si>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</si>
  <si>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</si>
  <si>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</si>
  <si>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</si>
  <si>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</si>
  <si>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</si>
  <si>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</si>
  <si>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</si>
  <si>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</si>
  <si>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</si>
  <si>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</si>
  <si>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</si>
  <si>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</si>
  <si>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</si>
  <si>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</si>
  <si>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</si>
  <si>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</si>
  <si>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</si>
  <si>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</si>
  <si>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</si>
  <si>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</si>
  <si>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</si>
  <si>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</si>
  <si>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</si>
  <si>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</si>
  <si>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</si>
  <si>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</si>
  <si>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</si>
  <si>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</si>
  <si>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</si>
  <si>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</si>
  <si>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</si>
  <si>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</si>
  <si>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</si>
  <si>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</si>
  <si>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</si>
  <si>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</si>
  <si>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</si>
  <si>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</si>
  <si>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</si>
  <si>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</si>
  <si>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</si>
  <si>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</si>
  <si>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</si>
  <si>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</si>
  <si>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</si>
  <si>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</si>
  <si>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</si>
  <si>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</si>
  <si>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</si>
  <si>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</si>
  <si>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</si>
  <si>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</si>
  <si>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</si>
  <si>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</si>
  <si>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</si>
  <si>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</si>
  <si>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</si>
  <si>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</si>
  <si>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</si>
  <si>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</si>
  <si>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</si>
  <si>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</si>
  <si>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</si>
  <si>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</si>
  <si>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</si>
  <si>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</si>
  <si>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</si>
  <si>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</si>
  <si>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</si>
  <si>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</si>
  <si>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</si>
  <si>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</si>
  <si>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</si>
  <si>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</si>
  <si>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</si>
  <si>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</si>
  <si>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</si>
  <si>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</si>
  <si>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</si>
  <si>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</si>
  <si>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</si>
  <si>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</si>
  <si>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</si>
  <si>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</si>
  <si>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</si>
  <si>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</si>
  <si>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</si>
  <si>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</si>
  <si>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</si>
  <si>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</si>
  <si>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</si>
  <si>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</si>
  <si>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</si>
  <si>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</si>
  <si>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</si>
  <si>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</si>
  <si>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</si>
  <si>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</si>
  <si>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</si>
  <si>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</si>
  <si>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</si>
  <si>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</si>
  <si>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</si>
  <si>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</si>
  <si>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</si>
  <si>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</si>
  <si>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</si>
  <si>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</si>
  <si>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</si>
  <si>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</si>
  <si>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</si>
  <si>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</si>
  <si>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</si>
  <si>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</si>
  <si>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</si>
  <si>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</si>
  <si>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</si>
  <si>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</si>
  <si>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</si>
  <si>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</si>
  <si>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</si>
  <si>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</si>
  <si>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</si>
  <si>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</si>
  <si>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</si>
  <si>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</si>
  <si>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</si>
  <si>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</si>
  <si>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</si>
  <si>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</si>
  <si>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</si>
  <si>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</si>
  <si>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</si>
  <si>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</si>
  <si>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</si>
  <si>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</si>
  <si>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</si>
  <si>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</si>
  <si>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</si>
  <si>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</si>
  <si>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</si>
  <si>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</si>
  <si>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</si>
  <si>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</si>
  <si>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</si>
  <si>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</si>
  <si>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</si>
  <si>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</si>
  <si>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</si>
  <si>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</si>
  <si>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</si>
  <si>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</si>
  <si>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</si>
  <si>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</si>
  <si>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</si>
  <si>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</si>
  <si>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</si>
  <si>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</si>
  <si>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</si>
  <si>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</si>
  <si>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</si>
  <si>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</si>
  <si>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</si>
  <si>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</si>
  <si>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</si>
  <si>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</si>
  <si>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</si>
  <si>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</si>
  <si>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</si>
  <si>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</si>
  <si>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</si>
  <si>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</si>
  <si>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</si>
  <si>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</si>
  <si>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</si>
  <si>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</si>
  <si>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</si>
  <si>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</si>
  <si>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</si>
  <si>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</si>
  <si>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</si>
  <si>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</si>
  <si>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</si>
  <si>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</si>
  <si>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</si>
  <si>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</si>
  <si>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</si>
  <si>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</si>
  <si>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</si>
  <si>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</si>
  <si>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</si>
  <si>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</si>
  <si>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</si>
  <si>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</si>
  <si>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</si>
  <si>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</si>
  <si>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</si>
  <si>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</si>
  <si>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</si>
  <si>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</si>
  <si>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</si>
  <si>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</si>
  <si>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</si>
  <si>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</si>
  <si>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</si>
  <si>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</si>
  <si>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</si>
  <si>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</si>
  <si>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</si>
  <si>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</si>
  <si>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</si>
  <si>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</si>
  <si>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</si>
  <si>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</si>
  <si>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</si>
  <si>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</si>
  <si>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</si>
  <si>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</si>
  <si>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</si>
  <si>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</si>
  <si>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</si>
  <si>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</si>
  <si>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</si>
  <si>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</si>
  <si>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</si>
  <si>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</si>
  <si>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</si>
  <si>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</si>
  <si>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</si>
  <si>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</si>
  <si>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</si>
  <si>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</si>
  <si>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</si>
  <si>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</si>
  <si>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</si>
  <si>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</si>
  <si>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</si>
  <si>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</si>
  <si>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</si>
  <si>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</si>
  <si>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</si>
  <si>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</si>
  <si>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</si>
  <si>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</si>
  <si>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</si>
  <si>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</si>
  <si>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</si>
  <si>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</si>
  <si>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</si>
  <si>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</si>
  <si>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</si>
  <si>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</si>
  <si>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</si>
  <si>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</si>
  <si>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</si>
  <si>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</si>
  <si>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</si>
  <si>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</si>
  <si>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</si>
  <si>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</si>
  <si>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</si>
  <si>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</si>
  <si>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</si>
  <si>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</si>
  <si>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</si>
  <si>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</si>
  <si>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</si>
  <si>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</si>
  <si>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</si>
  <si>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</si>
  <si>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</si>
  <si>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</si>
  <si>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</si>
  <si>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</si>
  <si>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</si>
  <si>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</si>
  <si>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</si>
  <si>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</si>
  <si>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</si>
  <si>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</si>
  <si>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</si>
  <si>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</si>
  <si>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</si>
  <si>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</si>
  <si>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</si>
  <si>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</si>
  <si>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</si>
  <si>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</si>
  <si>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</si>
  <si>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</si>
  <si>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</si>
  <si>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</si>
  <si>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</si>
  <si>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</si>
  <si>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</si>
  <si>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</si>
  <si>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</si>
  <si>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</si>
  <si>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</si>
  <si>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</si>
  <si>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</si>
  <si>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</si>
  <si>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</si>
  <si>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</si>
  <si>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</si>
  <si>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</si>
  <si>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</si>
  <si>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</si>
  <si>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</si>
  <si>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</si>
  <si>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</si>
  <si>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</si>
  <si>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</si>
  <si>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</si>
  <si>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</si>
  <si>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</si>
  <si>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</si>
  <si>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</si>
  <si>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</si>
  <si>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</si>
  <si>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</si>
  <si>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</si>
  <si>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</si>
  <si>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</si>
  <si>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</si>
  <si>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</si>
  <si>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</si>
  <si>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</si>
  <si>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</si>
  <si>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</si>
  <si>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</si>
  <si>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</si>
  <si>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</si>
  <si>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</si>
  <si>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</si>
  <si>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</si>
  <si>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</si>
  <si>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</si>
  <si>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</si>
  <si>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</si>
  <si>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</si>
  <si>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</si>
  <si>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</si>
  <si>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</si>
  <si>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</si>
  <si>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</si>
  <si>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</si>
  <si>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</si>
  <si>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</si>
  <si>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</si>
  <si>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</si>
  <si>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</si>
  <si>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</si>
  <si>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</si>
  <si>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</si>
  <si>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</si>
  <si>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</si>
  <si>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</si>
  <si>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</si>
  <si>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</si>
  <si>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</si>
  <si>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</si>
  <si>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</si>
  <si>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</si>
  <si>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</si>
  <si>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</si>
  <si>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</si>
  <si>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</si>
  <si>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</si>
  <si>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</si>
  <si>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</si>
  <si>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</si>
  <si>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</si>
  <si>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</si>
  <si>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</si>
  <si>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</si>
  <si>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</si>
  <si>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</si>
  <si>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</si>
  <si>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</si>
  <si>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</si>
  <si>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</si>
  <si>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</si>
  <si>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</si>
  <si>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</si>
  <si>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</si>
  <si>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</si>
  <si>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</si>
  <si>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</si>
  <si>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</si>
  <si>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</si>
  <si>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</si>
  <si>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</si>
  <si>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</si>
  <si>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</si>
  <si>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</si>
  <si>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</si>
  <si>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</si>
  <si>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</si>
  <si>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</si>
  <si>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</si>
  <si>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</si>
  <si>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</si>
  <si>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</si>
  <si>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</si>
  <si>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</si>
  <si>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</si>
  <si>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</si>
  <si>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</si>
  <si>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</si>
  <si>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</si>
  <si>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</si>
  <si>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</si>
  <si>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</si>
  <si>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</si>
  <si>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</si>
  <si>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</si>
  <si>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</si>
  <si>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</si>
  <si>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</si>
  <si>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</si>
  <si>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</si>
  <si>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</si>
  <si>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</si>
  <si>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</si>
  <si>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</si>
  <si>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</si>
  <si>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</si>
  <si>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</si>
  <si>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</si>
  <si>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</si>
  <si>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</si>
  <si>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</si>
  <si>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</si>
  <si>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</si>
  <si>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</si>
  <si>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</si>
  <si>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</si>
  <si>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</si>
  <si>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</si>
  <si>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</si>
  <si>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</si>
  <si>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</si>
  <si>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</si>
  <si>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</si>
  <si>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</si>
  <si>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</si>
  <si>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</si>
  <si>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</si>
  <si>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</si>
  <si>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</si>
  <si>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</si>
  <si>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</si>
  <si>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</si>
  <si>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</si>
  <si>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</si>
  <si>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</si>
  <si>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</si>
  <si>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</si>
  <si>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</si>
  <si>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</si>
  <si>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</si>
  <si>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</si>
  <si>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</si>
  <si>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</si>
  <si>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</si>
  <si>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</si>
  <si>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</si>
  <si>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</si>
  <si>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</si>
  <si>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</si>
  <si>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</si>
  <si>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</si>
  <si>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</si>
  <si>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</si>
  <si>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</si>
  <si>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</si>
  <si>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</si>
  <si>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</si>
  <si>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</si>
  <si>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</si>
  <si>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</si>
  <si>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</si>
  <si>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</si>
  <si>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</si>
  <si>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</si>
  <si>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</si>
  <si>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</si>
  <si>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</si>
  <si>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</si>
  <si>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</si>
  <si>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</si>
  <si>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</si>
  <si>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</si>
  <si>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</si>
  <si>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</si>
  <si>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</si>
  <si>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</si>
  <si>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</si>
  <si>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</si>
  <si>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</si>
  <si>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</si>
  <si>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</si>
  <si>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</si>
  <si>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</si>
  <si>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</si>
  <si>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</si>
  <si>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</si>
  <si>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</si>
  <si>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</si>
  <si>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</si>
  <si>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</si>
  <si>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</si>
  <si>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</si>
  <si>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</si>
  <si>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</si>
  <si>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</si>
  <si>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</si>
  <si>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</si>
  <si>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</si>
  <si>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</si>
  <si>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</si>
  <si>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</si>
  <si>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</si>
  <si>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</si>
  <si>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</si>
  <si>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</si>
  <si>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</si>
  <si>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</si>
  <si>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</si>
  <si>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</si>
  <si>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</si>
  <si>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</si>
  <si>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</si>
  <si>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</si>
  <si>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</si>
  <si>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</si>
  <si>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</si>
  <si>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</si>
  <si>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</si>
  <si>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</si>
  <si>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</si>
  <si>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</si>
  <si>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</si>
  <si>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</si>
  <si>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</si>
  <si>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</si>
  <si>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</si>
  <si>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</si>
  <si>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</si>
  <si>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</si>
  <si>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</si>
  <si>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</si>
  <si>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</si>
  <si>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</si>
  <si>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</si>
  <si>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</si>
  <si>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</si>
  <si>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</si>
  <si>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</si>
  <si>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</si>
  <si>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</si>
  <si>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</si>
  <si>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</si>
  <si>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</si>
  <si>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</si>
  <si>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</si>
  <si>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</si>
  <si>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</si>
  <si>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</si>
  <si>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</si>
  <si>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</si>
  <si>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</si>
  <si>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</si>
  <si>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</si>
  <si>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</si>
  <si>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</si>
  <si>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</si>
  <si>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</si>
  <si>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</si>
  <si>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</si>
  <si>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</si>
  <si>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</si>
  <si>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</si>
  <si>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</si>
  <si>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</si>
  <si>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</si>
  <si>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</si>
  <si>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</si>
  <si>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</si>
  <si>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</si>
  <si>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</si>
  <si>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</si>
  <si>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</si>
  <si>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</si>
  <si>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</si>
  <si>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</si>
  <si>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</si>
  <si>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</si>
  <si>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</si>
  <si>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</si>
  <si>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</si>
  <si>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</si>
  <si>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</si>
  <si>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</si>
  <si>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</si>
  <si>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</si>
  <si>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</si>
  <si>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</si>
  <si>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</si>
  <si>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</si>
  <si>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</si>
  <si>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</si>
  <si>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</si>
  <si>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</si>
  <si>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</si>
  <si>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</si>
  <si>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</si>
  <si>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</si>
  <si>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</si>
  <si>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</si>
  <si>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</si>
  <si>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</si>
  <si>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</si>
  <si>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</si>
  <si>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</si>
  <si>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</si>
  <si>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</si>
  <si>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</si>
  <si>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</si>
  <si>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</si>
  <si>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</si>
  <si>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</si>
  <si>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</si>
  <si>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</si>
  <si>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</si>
  <si>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</si>
  <si>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</si>
  <si>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</si>
  <si>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</si>
  <si>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</si>
  <si>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</si>
  <si>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</si>
  <si>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</si>
  <si>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</si>
  <si>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</si>
  <si>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</si>
  <si>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</si>
  <si>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</si>
  <si>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</si>
  <si>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</si>
  <si>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</si>
  <si>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</si>
  <si>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</si>
  <si>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</si>
  <si>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</si>
  <si>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</si>
  <si>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</si>
  <si>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</si>
  <si>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</si>
  <si>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</si>
  <si>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</si>
  <si>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</si>
  <si>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</si>
  <si>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</si>
  <si>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</si>
  <si>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</si>
  <si>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</si>
  <si>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</si>
  <si>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</si>
  <si>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</si>
  <si>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</si>
  <si>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</si>
  <si>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</si>
  <si>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</si>
  <si>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</si>
  <si>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</si>
  <si>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</si>
  <si>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</si>
  <si>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</si>
  <si>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</si>
  <si>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</si>
  <si>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</si>
  <si>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</si>
  <si>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</si>
  <si>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</si>
  <si>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</si>
  <si>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</si>
  <si>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</si>
  <si>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</si>
  <si>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</si>
  <si>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</si>
  <si>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</si>
  <si>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</si>
  <si>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</si>
  <si>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</si>
  <si>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</si>
  <si>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</si>
  <si>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</si>
  <si>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</si>
  <si>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</si>
  <si>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</si>
  <si>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</si>
  <si>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</si>
  <si>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</si>
  <si>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</si>
  <si>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</si>
  <si>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</si>
  <si>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</si>
  <si>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</si>
  <si>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</si>
  <si>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</si>
  <si>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</si>
  <si>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</si>
  <si>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</si>
  <si>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</si>
  <si>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</si>
  <si>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</si>
  <si>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</si>
  <si>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</si>
  <si>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</si>
  <si>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</si>
  <si>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</si>
  <si>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</si>
  <si>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</si>
  <si>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</si>
  <si>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</si>
  <si>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</si>
  <si>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</si>
  <si>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</si>
  <si>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</si>
  <si>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</si>
  <si>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</si>
  <si>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</si>
  <si>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</si>
  <si>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</si>
  <si>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</si>
  <si>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</si>
  <si>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</si>
  <si>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</si>
  <si>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</si>
  <si>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</si>
  <si>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</si>
  <si>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</si>
  <si>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</si>
  <si>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</si>
  <si>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</si>
  <si>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</si>
  <si>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</si>
  <si>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</si>
  <si>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</si>
  <si>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</si>
  <si>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</si>
  <si>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</si>
  <si>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</si>
  <si>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</si>
  <si>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</si>
  <si>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</si>
  <si>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</si>
  <si>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</si>
  <si>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</si>
  <si>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</si>
  <si>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</si>
  <si>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</si>
  <si>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</si>
  <si>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</si>
  <si>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</si>
  <si>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</si>
  <si>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</si>
  <si>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</si>
  <si>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</si>
  <si>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</si>
  <si>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</si>
  <si>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</si>
  <si>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</si>
  <si>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</si>
  <si>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</si>
  <si>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</si>
  <si>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</si>
  <si>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</si>
  <si>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</si>
  <si>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</si>
  <si>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</si>
  <si>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</si>
  <si>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</si>
  <si>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</si>
  <si>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</si>
  <si>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</si>
  <si>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</si>
  <si>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</si>
  <si>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</si>
  <si>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</si>
  <si>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</si>
  <si>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</si>
  <si>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</si>
  <si>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</si>
  <si>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</si>
  <si>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</si>
  <si>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</si>
  <si>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</si>
  <si>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</si>
  <si>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</si>
  <si>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</si>
  <si>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</si>
  <si>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</si>
  <si>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</si>
  <si>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</si>
  <si>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</si>
  <si>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</si>
  <si>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</si>
  <si>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</si>
  <si>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</si>
  <si>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</si>
  <si>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</si>
  <si>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</si>
  <si>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</si>
  <si>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</si>
  <si>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</si>
  <si>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</si>
  <si>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</si>
  <si>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</si>
  <si>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</si>
  <si>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</si>
  <si>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</si>
  <si>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</si>
  <si>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</si>
  <si>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</si>
  <si>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</si>
  <si>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</si>
  <si>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</si>
  <si>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</si>
  <si>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</si>
  <si>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</si>
  <si>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</si>
  <si>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</si>
  <si>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</si>
  <si>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</si>
  <si>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</si>
  <si>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</si>
  <si>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</si>
  <si>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</si>
  <si>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</si>
  <si>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</si>
  <si>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</si>
  <si>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</si>
  <si>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</si>
  <si>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</si>
  <si>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</si>
  <si>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</si>
  <si>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</si>
  <si>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</si>
  <si>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</si>
  <si>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</si>
  <si>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</si>
  <si>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</si>
  <si>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</si>
  <si>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</si>
  <si>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</si>
  <si>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</si>
  <si>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</si>
  <si>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</si>
  <si>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</si>
  <si>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</si>
  <si>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</si>
  <si>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</si>
  <si>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</si>
  <si>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</si>
  <si>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</si>
  <si>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</si>
  <si>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</si>
  <si>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</si>
  <si>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</si>
  <si>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</si>
  <si>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</si>
  <si>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</si>
  <si>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</si>
  <si>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</si>
  <si>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</si>
  <si>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</si>
  <si>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</si>
  <si>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</si>
  <si>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</si>
  <si>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</si>
  <si>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</si>
  <si>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</si>
  <si>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</si>
  <si>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</si>
  <si>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</si>
  <si>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</si>
  <si>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</si>
  <si>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</si>
  <si>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</si>
  <si>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</si>
  <si>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</si>
  <si>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</si>
  <si>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</si>
  <si>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</si>
  <si>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</si>
  <si>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</si>
  <si>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</si>
  <si>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</si>
  <si>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</si>
  <si>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</si>
  <si>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</si>
  <si>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</si>
  <si>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</si>
  <si>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</si>
  <si>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</si>
  <si>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</si>
  <si>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</si>
  <si>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</si>
  <si>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</si>
  <si>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</si>
  <si>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</si>
  <si>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</si>
  <si>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</si>
  <si>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</si>
  <si>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</si>
  <si>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</si>
  <si>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</si>
  <si>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</si>
  <si>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</si>
  <si>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</si>
  <si>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</si>
  <si>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</si>
  <si>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</si>
  <si>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</si>
  <si>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</si>
  <si>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</si>
  <si>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</si>
  <si>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</si>
  <si>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</si>
  <si>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</si>
  <si>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</si>
  <si>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</si>
  <si>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</si>
  <si>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</si>
  <si>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</si>
  <si>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</si>
  <si>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</si>
  <si>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</si>
  <si>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</si>
  <si>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</si>
  <si>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</si>
  <si>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</si>
  <si>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</si>
  <si>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</si>
  <si>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</si>
  <si>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</si>
  <si>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</si>
  <si>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</si>
  <si>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</si>
  <si>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</si>
  <si>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</si>
  <si>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</si>
  <si>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</si>
  <si>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</si>
  <si>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</si>
  <si>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</si>
  <si>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</si>
  <si>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</si>
  <si>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</si>
  <si>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</si>
  <si>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</si>
  <si>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</si>
  <si>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</si>
  <si>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</si>
  <si>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</si>
  <si>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</si>
  <si>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</si>
  <si>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</si>
  <si>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</si>
  <si>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</si>
  <si>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</si>
  <si>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</si>
  <si>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</si>
  <si>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</si>
  <si>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</si>
  <si>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</si>
  <si>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</si>
  <si>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</si>
  <si>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</si>
  <si>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</si>
  <si>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</si>
  <si>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</si>
  <si>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</si>
  <si>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</si>
  <si>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</si>
  <si>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</si>
  <si>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</si>
  <si>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</si>
  <si>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</si>
  <si>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</si>
  <si>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</si>
  <si>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</si>
  <si>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</si>
  <si>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</si>
  <si>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</si>
  <si>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</si>
  <si>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</si>
  <si>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</si>
  <si>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</si>
  <si>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</si>
  <si>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</si>
  <si>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</si>
  <si>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</si>
  <si>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</si>
  <si>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</si>
  <si>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</si>
  <si>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</si>
  <si>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</si>
  <si>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</si>
  <si>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</si>
  <si>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</si>
  <si>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</si>
  <si>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</si>
  <si>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</si>
  <si>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</si>
  <si>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</si>
  <si>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</si>
  <si>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</si>
  <si>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</si>
  <si>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</si>
  <si>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</si>
  <si>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</si>
  <si>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</si>
  <si>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</si>
  <si>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</si>
  <si>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</si>
  <si>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</si>
  <si>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</si>
  <si>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</si>
  <si>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</si>
  <si>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</si>
  <si>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</si>
  <si>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</si>
  <si>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</si>
  <si>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</si>
  <si>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</si>
  <si>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</si>
  <si>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</si>
  <si>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</si>
  <si>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</si>
  <si>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</si>
  <si>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</si>
  <si>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</si>
  <si>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</si>
  <si>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</si>
  <si>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</si>
  <si>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</si>
  <si>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</si>
  <si>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</si>
  <si>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</si>
  <si>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</si>
  <si>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</si>
  <si>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</si>
  <si>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</si>
  <si>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</si>
  <si>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</si>
  <si>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</si>
  <si>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</si>
  <si>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</si>
  <si>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</si>
  <si>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</si>
  <si>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</si>
  <si>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</si>
  <si>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</si>
  <si>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</si>
  <si>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</si>
  <si>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</si>
  <si>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</si>
  <si>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</si>
  <si>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</si>
  <si>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</si>
  <si>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</si>
  <si>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</si>
  <si>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</si>
  <si>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</si>
  <si>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</si>
  <si>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</si>
  <si>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</si>
  <si>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</si>
  <si>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</si>
  <si>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</si>
  <si>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</si>
  <si>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</si>
  <si>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</si>
  <si>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</si>
  <si>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</si>
  <si>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</si>
  <si>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</si>
  <si>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</si>
  <si>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</si>
  <si>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</si>
  <si>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</si>
  <si>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</si>
  <si>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</si>
  <si>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</si>
  <si>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</si>
  <si>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</si>
  <si>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</si>
  <si>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</si>
  <si>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</si>
  <si>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</si>
  <si>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</si>
  <si>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</si>
  <si>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</si>
  <si>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</si>
  <si>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</si>
  <si>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</si>
  <si>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</si>
  <si>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</si>
  <si>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</si>
  <si>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</si>
  <si>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</si>
  <si>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</si>
  <si>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</si>
  <si>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</si>
  <si>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</si>
  <si>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</si>
  <si>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</si>
  <si>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</si>
  <si>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</si>
  <si>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</si>
  <si>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</si>
  <si>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</si>
  <si>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</si>
  <si>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</si>
  <si>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</si>
  <si>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</si>
  <si>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</si>
  <si>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</si>
  <si>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</si>
  <si>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</si>
  <si>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</si>
  <si>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</si>
  <si>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</si>
  <si>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</si>
  <si>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</si>
  <si>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</si>
  <si>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</si>
  <si>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</si>
  <si>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</si>
  <si>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</si>
  <si>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</si>
  <si>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</si>
  <si>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</si>
  <si>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</si>
  <si>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</si>
  <si>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</si>
  <si>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</si>
  <si>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</si>
  <si>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</si>
  <si>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</si>
  <si>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</si>
  <si>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</si>
  <si>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</si>
  <si>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</si>
  <si>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</si>
  <si>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</si>
  <si>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</si>
  <si>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</si>
  <si>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</si>
  <si>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</si>
  <si>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</si>
  <si>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</si>
  <si>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</si>
  <si>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</si>
  <si>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</si>
  <si>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</si>
  <si>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</si>
  <si>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</si>
  <si>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</si>
  <si>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</si>
  <si>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</si>
  <si>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</si>
  <si>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</si>
  <si>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</si>
  <si>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</si>
  <si>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</si>
  <si>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</si>
  <si>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</si>
  <si>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</si>
  <si>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</si>
  <si>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</si>
  <si>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</si>
  <si>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</si>
  <si>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</si>
  <si>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</si>
  <si>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</si>
  <si>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</si>
  <si>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</si>
  <si>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</si>
  <si>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</si>
  <si>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</si>
  <si>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</si>
  <si>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</si>
  <si>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</si>
  <si>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</si>
  <si>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</si>
  <si>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</si>
  <si>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</si>
  <si>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</si>
  <si>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</si>
  <si>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</si>
  <si>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</si>
  <si>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</si>
  <si>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</si>
  <si>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</si>
  <si>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</si>
  <si>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</si>
  <si>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</si>
  <si>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</si>
  <si>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</si>
  <si>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</si>
  <si>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</si>
  <si>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</si>
  <si>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</si>
  <si>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</si>
  <si>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</si>
  <si>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</si>
  <si>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</si>
  <si>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</si>
  <si>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</si>
  <si>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</si>
  <si>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</si>
  <si>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</si>
  <si>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</si>
  <si>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</si>
  <si>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</si>
  <si>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</si>
  <si>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</si>
  <si>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</si>
  <si>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</si>
  <si>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</si>
  <si>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</si>
  <si>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</si>
  <si>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</si>
  <si>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</si>
  <si>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</si>
  <si>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</si>
  <si>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</si>
  <si>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</si>
  <si>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</si>
  <si>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</si>
  <si>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</si>
  <si>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</si>
  <si>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</si>
  <si>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</si>
  <si>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</si>
  <si>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</si>
  <si>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</si>
  <si>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</si>
  <si>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</si>
  <si>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</si>
  <si>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</si>
  <si>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</si>
  <si>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</si>
  <si>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</si>
  <si>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</si>
  <si>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</si>
  <si>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</si>
  <si>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</si>
  <si>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</si>
  <si>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</si>
  <si>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</si>
  <si>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</si>
  <si>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</si>
  <si>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</si>
  <si>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</si>
  <si>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</si>
  <si>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</si>
  <si>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</si>
  <si>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</si>
  <si>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</si>
  <si>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</si>
  <si>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</si>
  <si>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</si>
  <si>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</si>
  <si>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</si>
  <si>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</si>
  <si>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</si>
  <si>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</si>
  <si>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</si>
  <si>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</si>
  <si>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</si>
  <si>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</si>
  <si>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</si>
  <si>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</si>
  <si>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</si>
  <si>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</si>
  <si>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</si>
  <si>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</si>
  <si>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</si>
  <si>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</si>
  <si>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</si>
  <si>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</si>
  <si>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</si>
  <si>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</si>
  <si>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</si>
  <si>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</si>
  <si>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</si>
  <si>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</si>
  <si>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</si>
  <si>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</si>
  <si>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</si>
  <si>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</si>
  <si>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</si>
  <si>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</si>
  <si>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</si>
  <si>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</si>
  <si>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</si>
  <si>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</si>
  <si>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</si>
  <si>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</si>
  <si>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</si>
  <si>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</si>
  <si>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</si>
  <si>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</si>
  <si>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</si>
  <si>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</si>
  <si>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</si>
  <si>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</si>
  <si>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</si>
  <si>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</si>
  <si>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</si>
  <si>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</si>
  <si>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</si>
  <si>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</si>
  <si>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</si>
  <si>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</si>
  <si>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</si>
  <si>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</si>
  <si>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</si>
  <si>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</si>
  <si>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</si>
  <si>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</si>
  <si>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</si>
  <si>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</si>
  <si>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</si>
  <si>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</si>
  <si>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</si>
  <si>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</si>
  <si>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</si>
  <si>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</si>
  <si>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</si>
  <si>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</si>
  <si>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</si>
  <si>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</si>
  <si>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</si>
  <si>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</si>
  <si>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</si>
  <si>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</si>
  <si>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</si>
  <si>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</si>
  <si>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</si>
  <si>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</si>
  <si>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</si>
  <si>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</si>
  <si>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</si>
  <si>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</si>
  <si>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</si>
  <si>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</si>
  <si>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</si>
  <si>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</si>
  <si>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</si>
  <si>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</si>
  <si>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</si>
  <si>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</si>
  <si>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</si>
  <si>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</si>
  <si>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</si>
  <si>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</si>
  <si>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</si>
  <si>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</si>
  <si>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</si>
  <si>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</si>
  <si>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</si>
  <si>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</si>
  <si>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</si>
  <si>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</si>
  <si>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</si>
  <si>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</si>
  <si>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</si>
  <si>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</si>
  <si>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</si>
  <si>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</si>
  <si>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</si>
  <si>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</si>
  <si>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</si>
  <si>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</si>
  <si>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</si>
  <si>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</si>
  <si>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</si>
  <si>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</si>
  <si>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</si>
  <si>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</si>
  <si>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</si>
  <si>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</si>
  <si>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</si>
  <si>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</si>
  <si>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</si>
  <si>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</si>
  <si>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</si>
  <si>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</si>
  <si>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</si>
  <si>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</si>
  <si>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</si>
  <si>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</si>
  <si>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</si>
  <si>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</si>
  <si>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</si>
  <si>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</si>
  <si>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</si>
  <si>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</si>
  <si>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</si>
  <si>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</si>
  <si>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</si>
  <si>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</si>
  <si>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</si>
  <si>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</si>
  <si>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</si>
  <si>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</si>
  <si>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</si>
  <si>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</si>
  <si>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</si>
  <si>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</si>
  <si>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</si>
  <si>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</si>
  <si>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</si>
  <si>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</si>
  <si>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</si>
  <si>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</si>
  <si>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</si>
  <si>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</si>
  <si>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</si>
  <si>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</si>
  <si>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</si>
  <si>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</si>
  <si>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</si>
  <si>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</si>
  <si>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</si>
  <si>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</si>
  <si>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</si>
  <si>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</si>
  <si>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</si>
  <si>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</si>
  <si>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</si>
  <si>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</si>
  <si>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</si>
  <si>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</si>
  <si>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</si>
  <si>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</si>
  <si>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</si>
  <si>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</si>
  <si>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</si>
  <si>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</si>
  <si>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</si>
  <si>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</si>
  <si>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</si>
  <si>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</si>
  <si>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</si>
  <si>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</si>
  <si>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</si>
  <si>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</si>
  <si>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</si>
  <si>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</si>
  <si>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</si>
  <si>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</si>
  <si>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</si>
  <si>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</si>
  <si>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</si>
  <si>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</si>
  <si>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</si>
  <si>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</si>
  <si>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</si>
  <si>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</si>
  <si>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</si>
  <si>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</si>
  <si>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</si>
  <si>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</si>
  <si>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</si>
  <si>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</si>
  <si>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</si>
  <si>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</si>
  <si>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</si>
  <si>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</si>
  <si>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</si>
  <si>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</si>
  <si>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</si>
  <si>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</si>
  <si>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</si>
  <si>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</si>
  <si>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</si>
  <si>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</si>
  <si>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</si>
  <si>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</si>
  <si>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</si>
  <si>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</si>
  <si>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</si>
  <si>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</si>
  <si>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</si>
  <si>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</si>
  <si>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</si>
  <si>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</si>
  <si>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</si>
  <si>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</si>
  <si>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</si>
  <si>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</si>
  <si>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</si>
  <si>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</si>
  <si>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</si>
  <si>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</si>
  <si>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</si>
  <si>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</si>
  <si>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</si>
  <si>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</si>
  <si>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</si>
  <si>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</si>
  <si>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</si>
  <si>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</si>
  <si>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</si>
  <si>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</si>
  <si>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</si>
  <si>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</si>
  <si>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</si>
  <si>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</si>
  <si>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</si>
  <si>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</si>
  <si>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</si>
  <si>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</si>
  <si>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</si>
  <si>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</si>
  <si>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</si>
  <si>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</si>
  <si>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</si>
  <si>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</si>
  <si>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</si>
  <si>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</si>
  <si>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</si>
  <si>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</si>
  <si>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</si>
  <si>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</si>
  <si>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</si>
  <si>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</si>
  <si>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</si>
  <si>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</si>
  <si>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</si>
  <si>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</si>
  <si>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</si>
  <si>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</si>
  <si>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</si>
  <si>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</si>
  <si>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</si>
  <si>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</si>
  <si>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</si>
  <si>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</si>
  <si>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</si>
  <si>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</si>
  <si>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</si>
  <si>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</si>
  <si>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</si>
  <si>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</si>
  <si>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</si>
  <si>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</si>
  <si>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</si>
  <si>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</si>
  <si>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</si>
  <si>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</si>
  <si>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</si>
  <si>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</si>
  <si>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</si>
  <si>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</si>
  <si>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</si>
  <si>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</si>
  <si>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</si>
  <si>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</si>
  <si>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</si>
  <si>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</si>
  <si>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</si>
  <si>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</si>
  <si>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</si>
  <si>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</si>
  <si>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</si>
  <si>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</si>
  <si>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</si>
  <si>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</si>
  <si>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</si>
  <si>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</si>
  <si>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</si>
  <si>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</si>
  <si>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</si>
  <si>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</si>
  <si>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</si>
  <si>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</si>
  <si>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</si>
  <si>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</si>
  <si>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</si>
  <si>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</si>
  <si>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</si>
  <si>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</si>
  <si>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</si>
  <si>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</si>
  <si>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</si>
  <si>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</si>
  <si>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</si>
  <si>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</si>
  <si>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</si>
  <si>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</si>
  <si>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</si>
  <si>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</si>
  <si>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</si>
  <si>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</si>
  <si>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</si>
  <si>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</si>
  <si>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</si>
  <si>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</si>
  <si>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</si>
  <si>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</si>
  <si>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</si>
  <si>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</si>
  <si>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</si>
  <si>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</si>
  <si>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</si>
  <si>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</si>
  <si>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</si>
  <si>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</si>
  <si>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</si>
  <si>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</si>
  <si>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</si>
  <si>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</si>
  <si>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</si>
  <si>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</si>
  <si>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</si>
  <si>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</si>
  <si>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</si>
  <si>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</si>
  <si>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</si>
  <si>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</si>
  <si>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</si>
  <si>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</si>
  <si>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</si>
  <si>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</si>
  <si>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</si>
  <si>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</si>
  <si>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</si>
  <si>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</si>
  <si>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</si>
  <si>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</si>
  <si>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</si>
  <si>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</si>
  <si>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</si>
  <si>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</si>
  <si>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</si>
  <si>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</si>
  <si>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</si>
  <si>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</si>
  <si>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</si>
  <si>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</si>
  <si>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</si>
  <si>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</si>
  <si>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</si>
  <si>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</si>
  <si>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</si>
  <si>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</si>
  <si>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</si>
  <si>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</si>
  <si>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</si>
  <si>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</si>
  <si>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</si>
  <si>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</si>
  <si>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</si>
  <si>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</si>
  <si>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</si>
  <si>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</si>
  <si>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</si>
  <si>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</si>
  <si>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</si>
  <si>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</si>
  <si>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</si>
  <si>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</si>
  <si>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</si>
  <si>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</si>
  <si>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</si>
  <si>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</si>
  <si>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</si>
  <si>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</si>
  <si>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</si>
  <si>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</si>
  <si>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</si>
  <si>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</si>
  <si>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</si>
  <si>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</si>
  <si>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</si>
  <si>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</si>
  <si>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</si>
  <si>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</si>
  <si>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</si>
  <si>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</si>
  <si>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</si>
  <si>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</si>
  <si>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</si>
  <si>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</si>
  <si>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</si>
  <si>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</si>
  <si>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</si>
  <si>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</si>
  <si>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</si>
  <si>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</si>
  <si>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</si>
  <si>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</si>
  <si>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</si>
  <si>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</si>
  <si>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</si>
  <si>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</si>
  <si>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</si>
  <si>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</si>
  <si>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</si>
  <si>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</si>
  <si>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</si>
  <si>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</si>
  <si>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</si>
  <si>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</si>
  <si>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</si>
  <si>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</si>
  <si>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</si>
  <si>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</si>
  <si>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</si>
  <si>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</si>
  <si>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</si>
  <si>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</si>
  <si>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</si>
  <si>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</si>
  <si>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</si>
  <si>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</si>
  <si>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</si>
  <si>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</si>
  <si>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</si>
  <si>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</si>
  <si>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</si>
  <si>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</si>
  <si>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</si>
  <si>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</si>
  <si>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</si>
  <si>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</si>
  <si>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</si>
  <si>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</si>
  <si>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</si>
  <si>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</si>
  <si>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</si>
  <si>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</si>
  <si>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</si>
  <si>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</si>
  <si>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</si>
  <si>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</si>
  <si>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</si>
  <si>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</si>
  <si>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</si>
  <si>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</si>
  <si>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</si>
  <si>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</si>
  <si>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</si>
  <si>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</si>
  <si>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</si>
  <si>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</si>
  <si>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</si>
  <si>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</si>
  <si>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</si>
  <si>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</si>
  <si>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</si>
  <si>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</si>
  <si>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</si>
  <si>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</si>
  <si>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</si>
  <si>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</si>
  <si>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</si>
  <si>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</si>
  <si>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</si>
  <si>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</si>
  <si>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</si>
  <si>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</si>
  <si>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</si>
  <si>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</si>
  <si>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</si>
  <si>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</si>
  <si>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</si>
  <si>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</si>
  <si>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</si>
  <si>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</si>
  <si>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</si>
  <si>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</si>
  <si>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</si>
  <si>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</si>
  <si>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</si>
  <si>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</si>
  <si>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</si>
  <si>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</si>
  <si>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</si>
  <si>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</si>
  <si>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</si>
  <si>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</si>
  <si>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</si>
  <si>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</si>
  <si>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</si>
  <si>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</si>
  <si>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</si>
  <si>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</si>
  <si>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</si>
  <si>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</si>
  <si>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</si>
  <si>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</si>
  <si>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</si>
  <si>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</si>
  <si>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</si>
  <si>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</si>
  <si>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</si>
  <si>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</si>
  <si>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</si>
  <si>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</si>
  <si>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</si>
  <si>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</si>
  <si>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</si>
  <si>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</si>
  <si>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</si>
  <si>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</si>
  <si>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</si>
  <si>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</si>
  <si>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</si>
  <si>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</si>
  <si>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</si>
  <si>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</si>
  <si>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</si>
  <si>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</si>
  <si>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</si>
  <si>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</si>
  <si>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</si>
  <si>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</si>
  <si>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</si>
  <si>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</si>
  <si>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</si>
  <si>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</si>
  <si>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</si>
  <si>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</si>
  <si>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</si>
  <si>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</si>
  <si>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</si>
  <si>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</si>
  <si>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</si>
  <si>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</si>
  <si>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</si>
  <si>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</si>
  <si>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</si>
  <si>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</si>
  <si>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</si>
  <si>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</si>
  <si>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</si>
  <si>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</si>
  <si>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</si>
  <si>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</si>
  <si>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</si>
  <si>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</si>
  <si>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</si>
  <si>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</si>
  <si>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</si>
  <si>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</si>
  <si>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</si>
  <si>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</si>
  <si>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</si>
  <si>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</si>
  <si>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</si>
  <si>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</si>
  <si>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</si>
  <si>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</si>
  <si>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</si>
  <si>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</si>
  <si>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</si>
  <si>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</si>
  <si>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</si>
  <si>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</si>
  <si>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</si>
  <si>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</si>
  <si>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</si>
  <si>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</si>
  <si>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</si>
  <si>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</si>
  <si>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</si>
  <si>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</si>
  <si>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</si>
  <si>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</si>
  <si>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</si>
  <si>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</si>
  <si>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</si>
  <si>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</si>
  <si>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</si>
  <si>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</si>
  <si>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</si>
  <si>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</si>
  <si>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</si>
  <si>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</si>
  <si>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</si>
  <si>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</si>
  <si>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</si>
  <si>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</si>
  <si>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</si>
  <si>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</si>
  <si>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</si>
  <si>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</si>
  <si>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</si>
  <si>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</si>
  <si>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</si>
  <si>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</si>
  <si>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</si>
  <si>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</si>
  <si>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</si>
  <si>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</si>
  <si>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</si>
  <si>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</si>
  <si>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</si>
  <si>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</si>
  <si>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</si>
  <si>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</si>
  <si>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</si>
  <si>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</si>
  <si>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</si>
  <si>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</si>
  <si>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</si>
  <si>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</si>
  <si>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</si>
  <si>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</si>
  <si>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</si>
  <si>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</si>
  <si>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</si>
  <si>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</si>
  <si>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</si>
  <si>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</si>
  <si>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</si>
  <si>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</si>
  <si>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</si>
  <si>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</si>
  <si>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</si>
  <si>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</si>
  <si>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</si>
  <si>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</si>
  <si>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</si>
  <si>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</si>
  <si>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</si>
  <si>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</si>
  <si>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</si>
  <si>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</si>
  <si>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</si>
  <si>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</si>
  <si>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</si>
  <si>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</si>
  <si>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</si>
  <si>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</si>
  <si>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</si>
  <si>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</si>
  <si>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</si>
  <si>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</si>
  <si>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</si>
  <si>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</si>
  <si>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</si>
  <si>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</si>
  <si>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</si>
  <si>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</si>
  <si>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</si>
  <si>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</si>
  <si>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</si>
  <si>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</si>
  <si>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</si>
  <si>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</si>
  <si>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</si>
  <si>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</si>
  <si>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</si>
  <si>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</si>
  <si>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</si>
  <si>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</si>
  <si>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</si>
  <si>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</si>
  <si>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</si>
  <si>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</si>
  <si>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</si>
  <si>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</si>
  <si>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</si>
  <si>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</si>
  <si>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</si>
  <si>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</si>
  <si>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</si>
  <si>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</si>
  <si>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</si>
  <si>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</si>
  <si>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</si>
  <si>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</si>
  <si>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</si>
  <si>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</si>
  <si>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</si>
  <si>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</si>
  <si>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</si>
  <si>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</si>
  <si>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</si>
  <si>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</si>
  <si>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</si>
  <si>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</si>
  <si>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</si>
  <si>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</si>
  <si>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</si>
  <si>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</si>
  <si>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</si>
  <si>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</si>
  <si>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</si>
  <si>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</si>
  <si>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</si>
  <si>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</si>
  <si>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</si>
  <si>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</si>
  <si>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</si>
  <si>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</si>
  <si>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</si>
  <si>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</si>
  <si>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</si>
  <si>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</si>
  <si>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</si>
  <si>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</si>
  <si>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</si>
  <si>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</si>
  <si>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</si>
  <si>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</si>
  <si>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</si>
  <si>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</si>
  <si>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</si>
  <si>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</si>
  <si>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</si>
  <si>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</si>
  <si>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</si>
  <si>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</si>
  <si>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</si>
  <si>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</si>
  <si>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</si>
  <si>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</si>
  <si>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</si>
  <si>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</si>
  <si>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</si>
  <si>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</si>
  <si>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</si>
  <si>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</si>
  <si>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</si>
  <si>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</si>
  <si>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</si>
  <si>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</si>
  <si>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</si>
  <si>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</si>
  <si>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</si>
  <si>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</si>
  <si>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</si>
  <si>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</si>
  <si>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</si>
  <si>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</si>
  <si>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</si>
  <si>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</si>
  <si>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</si>
  <si>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</si>
  <si>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</si>
  <si>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</si>
  <si>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</si>
  <si>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</si>
  <si>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</si>
  <si>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</si>
  <si>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</si>
  <si>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</si>
  <si>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</si>
  <si>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</si>
  <si>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</si>
  <si>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</si>
  <si>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</si>
  <si>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</si>
  <si>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</si>
  <si>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</si>
  <si>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</si>
  <si>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</si>
  <si>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</si>
  <si>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</si>
  <si>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</si>
  <si>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</si>
  <si>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</si>
  <si>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</si>
  <si>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</si>
  <si>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</si>
  <si>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</si>
  <si>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</si>
  <si>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</si>
  <si>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</si>
  <si>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</si>
  <si>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</si>
  <si>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</si>
  <si>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</si>
  <si>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</si>
  <si>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</si>
  <si>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</si>
  <si>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</si>
  <si>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</si>
  <si>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</si>
  <si>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</si>
  <si>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</si>
  <si>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</si>
  <si>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</si>
  <si>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</si>
  <si>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</si>
  <si>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</si>
  <si>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</si>
  <si>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</si>
  <si>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</si>
  <si>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</si>
  <si>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</si>
  <si>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</si>
  <si>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</si>
  <si>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</si>
  <si>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</si>
  <si>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</si>
  <si>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</si>
  <si>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</si>
  <si>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</si>
  <si>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</si>
  <si>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</si>
  <si>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</si>
  <si>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</si>
  <si>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</si>
  <si>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</si>
  <si>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</si>
  <si>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</si>
  <si>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</si>
  <si>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</si>
  <si>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</si>
  <si>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</si>
  <si>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</si>
  <si>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</si>
  <si>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</si>
  <si>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</si>
  <si>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</si>
  <si>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</si>
  <si>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</si>
  <si>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</si>
  <si>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</si>
  <si>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</si>
  <si>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</si>
  <si>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</si>
  <si>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</si>
  <si>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</si>
  <si>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</si>
  <si>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</si>
  <si>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</si>
  <si>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</si>
  <si>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</si>
  <si>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</si>
  <si>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</si>
  <si>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</si>
  <si>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</si>
  <si>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</si>
  <si>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</si>
  <si>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</si>
  <si>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</si>
  <si>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</si>
  <si>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</si>
  <si>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</si>
  <si>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</si>
  <si>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</si>
  <si>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</si>
  <si>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</si>
  <si>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</si>
  <si>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</si>
  <si>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</si>
  <si>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</si>
  <si>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</si>
  <si>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</si>
  <si>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</si>
  <si>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</si>
  <si>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</si>
  <si>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</si>
  <si>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</si>
  <si>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</si>
  <si>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</si>
  <si>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</si>
  <si>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</si>
  <si>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</si>
  <si>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</si>
  <si>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</si>
  <si>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</si>
  <si>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</si>
  <si>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</si>
  <si>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</si>
  <si>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</si>
  <si>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</si>
  <si>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</si>
  <si>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</si>
  <si>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</si>
  <si>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</si>
  <si>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</si>
  <si>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</si>
  <si>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</si>
  <si>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</si>
  <si>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</si>
  <si>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</si>
  <si>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</si>
  <si>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</si>
  <si>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</si>
  <si>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</si>
  <si>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</si>
  <si>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</si>
  <si>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</si>
  <si>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</si>
  <si>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</si>
  <si>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</si>
  <si>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</si>
  <si>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</si>
  <si>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</si>
  <si>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</si>
  <si>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</si>
  <si>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</si>
  <si>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</si>
  <si>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</si>
  <si>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</si>
  <si>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</si>
  <si>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</si>
  <si>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</si>
  <si>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</si>
  <si>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</si>
  <si>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</si>
  <si>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</si>
  <si>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</si>
  <si>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</si>
  <si>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</si>
  <si>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</si>
  <si>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</si>
  <si>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</si>
  <si>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</si>
  <si>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</si>
  <si>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</si>
  <si>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</si>
  <si>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</si>
  <si>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</si>
  <si>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</si>
  <si>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</si>
  <si>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</si>
  <si>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</si>
  <si>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</si>
  <si>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</si>
  <si>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</si>
  <si>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</si>
  <si>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</si>
  <si>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</si>
  <si>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</si>
  <si>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</si>
  <si>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</si>
  <si>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</si>
  <si>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</si>
  <si>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</si>
  <si>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</si>
  <si>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</si>
  <si>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</si>
  <si>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</si>
  <si>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</si>
  <si>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</si>
  <si>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</si>
  <si>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</si>
  <si>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</si>
  <si>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</si>
  <si>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</si>
  <si>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</si>
  <si>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</si>
  <si>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</si>
  <si>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</si>
  <si>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</si>
  <si>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</si>
  <si>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</si>
  <si>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</si>
  <si>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</si>
  <si>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</si>
  <si>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</si>
  <si>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</si>
  <si>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</si>
  <si>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</si>
  <si>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</si>
  <si>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</si>
  <si>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</si>
  <si>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</si>
  <si>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</si>
  <si>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</si>
  <si>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</si>
  <si>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</si>
  <si>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</si>
  <si>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</si>
  <si>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</si>
  <si>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</si>
  <si>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</si>
  <si>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</si>
  <si>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</si>
  <si>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</si>
  <si>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</si>
  <si>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</si>
  <si>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</si>
  <si>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</si>
  <si>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</si>
  <si>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</si>
  <si>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</si>
  <si>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</si>
  <si>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</si>
  <si>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</si>
  <si>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</si>
  <si>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</si>
  <si>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</si>
  <si>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</si>
  <si>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</si>
  <si>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</si>
  <si>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</si>
  <si>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</si>
  <si>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</si>
  <si>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</si>
  <si>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</si>
  <si>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</si>
  <si>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</si>
  <si>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</si>
  <si>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</si>
  <si>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</si>
  <si>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</si>
  <si>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</si>
  <si>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</si>
  <si>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</si>
  <si>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</si>
  <si>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</si>
  <si>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</si>
  <si>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</si>
  <si>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</si>
  <si>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</si>
  <si>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</si>
  <si>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</si>
  <si>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</si>
  <si>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</si>
  <si>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</si>
  <si>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</si>
  <si>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</si>
  <si>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</si>
  <si>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</si>
  <si>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</si>
  <si>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</si>
  <si>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</si>
  <si>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</si>
  <si>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</si>
  <si>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</si>
  <si>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</si>
  <si>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</si>
  <si>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</si>
  <si>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</si>
  <si>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</si>
  <si>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</si>
  <si>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</si>
  <si>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</si>
  <si>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</si>
  <si>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</si>
  <si>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</si>
  <si>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</si>
  <si>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</si>
  <si>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</si>
  <si>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</si>
  <si>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</si>
  <si>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</si>
  <si>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</si>
  <si>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</si>
  <si>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</si>
  <si>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</si>
  <si>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</si>
  <si>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</si>
  <si>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</si>
  <si>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</si>
  <si>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</si>
  <si>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</si>
  <si>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</si>
  <si>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</si>
  <si>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</si>
  <si>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</si>
  <si>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</si>
  <si>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</si>
  <si>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</si>
  <si>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</si>
  <si>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</si>
  <si>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</si>
  <si>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</si>
  <si>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</si>
  <si>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</si>
  <si>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</si>
  <si>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</si>
  <si>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</si>
  <si>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</si>
  <si>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</si>
  <si>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</si>
  <si>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</si>
  <si>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</si>
  <si>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</si>
  <si>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</si>
  <si>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</si>
  <si>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</si>
  <si>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</si>
  <si>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</si>
  <si>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</si>
  <si>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</si>
  <si>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</si>
  <si>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</si>
  <si>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</si>
  <si>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</si>
  <si>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</si>
  <si>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</si>
  <si>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</si>
  <si>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</si>
  <si>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</si>
  <si>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</si>
  <si>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</si>
  <si>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</si>
  <si>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</si>
  <si>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</si>
  <si>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</si>
  <si>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</si>
  <si>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</si>
  <si>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</si>
  <si>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</si>
  <si>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</si>
  <si>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</si>
  <si>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</si>
  <si>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</si>
  <si>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</si>
  <si>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</si>
  <si>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</si>
  <si>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</si>
  <si>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</si>
  <si>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</si>
  <si>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</si>
  <si>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</si>
  <si>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</si>
  <si>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</si>
  <si>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</si>
  <si>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</si>
  <si>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</si>
  <si>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</si>
  <si>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</si>
  <si>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</si>
  <si>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</si>
  <si>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</si>
  <si>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</si>
  <si>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</si>
  <si>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</si>
  <si>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</si>
  <si>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</si>
  <si>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</si>
  <si>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</si>
  <si>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</si>
  <si>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</si>
  <si>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</si>
  <si>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</si>
  <si>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</si>
  <si>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</si>
  <si>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</si>
  <si>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</si>
  <si>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</si>
  <si>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</si>
  <si>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</si>
  <si>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</si>
  <si>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</si>
  <si>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</si>
  <si>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</si>
  <si>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</si>
  <si>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</si>
  <si>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</si>
  <si>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</si>
  <si>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</si>
  <si>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</si>
  <si>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</si>
  <si>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</si>
  <si>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</si>
  <si>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</si>
  <si>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</si>
  <si>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</si>
  <si>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</si>
  <si>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</si>
  <si>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</si>
  <si>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</si>
  <si>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</si>
  <si>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</si>
  <si>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</si>
  <si>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</si>
  <si>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</si>
  <si>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</si>
  <si>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</si>
  <si>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</si>
  <si>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</si>
  <si>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</si>
  <si>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</si>
  <si>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</si>
  <si>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</si>
  <si>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</si>
  <si>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</si>
  <si>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</si>
  <si>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</si>
  <si>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</si>
  <si>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</si>
  <si>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</si>
  <si>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</si>
  <si>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</si>
  <si>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</si>
  <si>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</si>
  <si>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</si>
  <si>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</si>
  <si>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</si>
  <si>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</si>
  <si>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</si>
  <si>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</si>
  <si>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</si>
  <si>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</si>
  <si>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</si>
  <si>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</si>
  <si>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</si>
  <si>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</si>
  <si>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</si>
  <si>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</si>
  <si>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</si>
  <si>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</si>
  <si>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</si>
  <si>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</si>
  <si>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</si>
  <si>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</si>
  <si>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</si>
  <si>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</si>
  <si>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</si>
  <si>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</si>
  <si>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</si>
  <si>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</si>
  <si>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</si>
  <si>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</si>
  <si>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</si>
  <si>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</si>
  <si>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</si>
  <si>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</si>
  <si>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</si>
  <si>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</si>
  <si>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</si>
  <si>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</si>
  <si>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</si>
  <si>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</si>
  <si>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</si>
  <si>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</si>
  <si>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</si>
  <si>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</si>
  <si>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</si>
  <si>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</si>
  <si>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</si>
  <si>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</si>
  <si>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</si>
  <si>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</si>
  <si>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</si>
  <si>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</si>
  <si>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</si>
  <si>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</si>
  <si>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</si>
  <si>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</si>
  <si>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</si>
  <si>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</si>
  <si>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</si>
  <si>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</si>
  <si>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</si>
  <si>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</si>
  <si>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</si>
  <si>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</si>
  <si>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</si>
  <si>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</si>
  <si>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</si>
  <si>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</si>
  <si>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</si>
  <si>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</si>
  <si>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</si>
  <si>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</si>
  <si>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</si>
  <si>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</si>
  <si>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</si>
  <si>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</si>
  <si>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</si>
  <si>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</si>
  <si>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</si>
  <si>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</si>
  <si>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</si>
  <si>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</si>
  <si>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</si>
  <si>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</si>
  <si>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</si>
  <si>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</si>
  <si>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</si>
  <si>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</si>
  <si>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</si>
  <si>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</si>
  <si>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</si>
  <si>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</si>
  <si>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</si>
  <si>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</si>
  <si>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</si>
  <si>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</si>
  <si>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</si>
  <si>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</si>
  <si>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</si>
  <si>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</si>
  <si>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</si>
  <si>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</si>
  <si>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</si>
  <si>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</si>
  <si>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</si>
  <si>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</si>
  <si>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</si>
  <si>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</si>
  <si>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</si>
  <si>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</si>
  <si>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</si>
  <si>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</si>
  <si>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</si>
  <si>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</si>
  <si>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</si>
  <si>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</si>
  <si>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</si>
  <si>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</si>
  <si>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</si>
  <si>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</si>
  <si>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</si>
  <si>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</si>
  <si>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</si>
  <si>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</si>
  <si>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</si>
  <si>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</si>
  <si>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</si>
  <si>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</si>
  <si>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</si>
  <si>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</si>
  <si>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</si>
  <si>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</si>
  <si>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</si>
  <si>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</si>
  <si>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</si>
  <si>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</si>
  <si>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</si>
  <si>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</si>
  <si>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</si>
  <si>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</si>
  <si>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</si>
  <si>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</si>
  <si>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</si>
  <si>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</si>
  <si>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</si>
  <si>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</si>
  <si>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</si>
  <si>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</si>
  <si>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</si>
  <si>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</si>
  <si>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</si>
  <si>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</si>
  <si>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</si>
  <si>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</si>
  <si>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</si>
  <si>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</si>
  <si>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</si>
  <si>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</si>
  <si>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</si>
  <si>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</si>
  <si>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</si>
  <si>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</si>
  <si>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</si>
  <si>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</si>
  <si>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</si>
  <si>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</si>
  <si>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</si>
  <si>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</si>
  <si>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</si>
  <si>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</si>
  <si>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</si>
  <si>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</si>
  <si>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</si>
  <si>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</si>
  <si>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</si>
  <si>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</si>
  <si>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</si>
  <si>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</si>
  <si>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</si>
  <si>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</si>
  <si>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</si>
  <si>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</si>
  <si>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</si>
  <si>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</si>
  <si>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</si>
  <si>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</si>
  <si>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</si>
  <si>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</si>
  <si>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</si>
  <si>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</si>
  <si>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</si>
  <si>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</si>
  <si>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</si>
  <si>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</si>
  <si>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</si>
  <si>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</si>
  <si>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</si>
  <si>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</si>
  <si>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</si>
  <si>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</si>
  <si>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</si>
  <si>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</si>
  <si>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</si>
  <si>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</si>
  <si>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</si>
  <si>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</si>
  <si>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</si>
  <si>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</si>
  <si>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</si>
  <si>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</si>
  <si>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</si>
  <si>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</si>
  <si>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</si>
  <si>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</si>
  <si>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</si>
  <si>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</si>
  <si>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</si>
  <si>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</si>
  <si>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</si>
  <si>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</si>
  <si>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</si>
  <si>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</si>
  <si>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</si>
  <si>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</si>
  <si>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</si>
  <si>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</si>
  <si>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</si>
  <si>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</si>
  <si>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</si>
  <si>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</si>
  <si>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</si>
  <si>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</si>
  <si>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</si>
  <si>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</si>
  <si>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</si>
  <si>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</si>
  <si>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</si>
  <si>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</si>
  <si>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</si>
  <si>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</si>
  <si>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</si>
  <si>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</si>
  <si>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</si>
  <si>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</si>
  <si>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</si>
  <si>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</si>
  <si>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</si>
  <si>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</si>
  <si>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</si>
  <si>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</si>
  <si>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</si>
  <si>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</si>
  <si>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</si>
  <si>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</si>
  <si>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</si>
  <si>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</si>
  <si>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</si>
  <si>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</si>
  <si>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</si>
  <si>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</si>
  <si>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</si>
  <si>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</si>
  <si>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</si>
  <si>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</si>
  <si>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</si>
  <si>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</si>
  <si>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</si>
  <si>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</si>
  <si>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</si>
  <si>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</si>
  <si>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</si>
  <si>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</si>
  <si>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</si>
  <si>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</si>
  <si>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</si>
  <si>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</si>
  <si>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</si>
  <si>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</si>
  <si>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</si>
  <si>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</si>
  <si>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</si>
  <si>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</si>
  <si>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</si>
  <si>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</si>
  <si>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</si>
  <si>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</si>
  <si>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</si>
  <si>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</si>
  <si>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</si>
  <si>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</si>
  <si>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</si>
  <si>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</si>
  <si>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</si>
  <si>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</si>
  <si>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</si>
  <si>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</si>
  <si>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</si>
  <si>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</si>
  <si>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</si>
  <si>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</si>
  <si>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</si>
  <si>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</si>
  <si>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</si>
  <si>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</si>
  <si>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</si>
  <si>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</si>
  <si>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</si>
  <si>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</si>
  <si>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</si>
  <si>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</si>
  <si>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</si>
  <si>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</si>
  <si>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</si>
  <si>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</si>
  <si>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</si>
  <si>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</si>
  <si>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</si>
  <si>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</si>
  <si>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</si>
  <si>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</si>
  <si>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</si>
  <si>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</si>
  <si>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</si>
  <si>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</si>
  <si>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</si>
  <si>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</si>
  <si>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</si>
  <si>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</si>
  <si>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</si>
  <si>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</si>
  <si>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</si>
  <si>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</si>
  <si>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</si>
  <si>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</si>
  <si>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</si>
  <si>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</si>
  <si>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</si>
  <si>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</si>
  <si>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</si>
  <si>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</si>
  <si>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</si>
  <si>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</si>
  <si>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</si>
  <si>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</si>
  <si>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</si>
  <si>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</si>
  <si>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</si>
  <si>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</si>
  <si>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</si>
  <si>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</si>
  <si>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</si>
  <si>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</si>
  <si>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</si>
  <si>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</si>
  <si>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</si>
  <si>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</si>
  <si>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</si>
  <si>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</si>
  <si>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</si>
  <si>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</si>
  <si>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</si>
  <si>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</si>
  <si>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</si>
  <si>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</si>
  <si>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</si>
  <si>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</si>
  <si>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</si>
  <si>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</si>
  <si>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</si>
  <si>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</si>
  <si>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</si>
  <si>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</si>
  <si>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</si>
  <si>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</si>
  <si>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</si>
  <si>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</si>
  <si>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</si>
  <si>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</si>
  <si>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</si>
  <si>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</si>
  <si>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</si>
  <si>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</si>
  <si>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</si>
  <si>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</si>
  <si>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</si>
  <si>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</si>
  <si>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</si>
  <si>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</si>
  <si>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</si>
  <si>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</si>
  <si>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</si>
  <si>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</si>
  <si>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</si>
  <si>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</si>
  <si>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</si>
  <si>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</si>
  <si>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</si>
  <si>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</si>
  <si>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</si>
  <si>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</si>
  <si>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</si>
  <si>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</si>
  <si>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</si>
  <si>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</si>
  <si>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</si>
  <si>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</si>
  <si>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</si>
  <si>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</si>
  <si>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</si>
  <si>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</si>
  <si>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</si>
  <si>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</si>
  <si>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</si>
  <si>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</si>
  <si>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</si>
  <si>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</si>
  <si>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</si>
  <si>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</si>
  <si>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</si>
  <si>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</si>
  <si>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</si>
  <si>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</si>
  <si>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</si>
  <si>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</si>
  <si>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</si>
  <si>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</si>
  <si>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</si>
  <si>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</si>
  <si>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</si>
  <si>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</si>
  <si>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</si>
  <si>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</si>
  <si>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</si>
  <si>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</si>
  <si>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</si>
  <si>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</si>
  <si>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</si>
  <si>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</si>
  <si>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</si>
  <si>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</si>
  <si>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</si>
  <si>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</si>
  <si>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</si>
  <si>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</si>
  <si>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</si>
  <si>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</si>
  <si>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</si>
  <si>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</si>
  <si>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</si>
  <si>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</si>
  <si>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</si>
  <si>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</si>
  <si>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</si>
  <si>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</si>
  <si>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</si>
  <si>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</si>
  <si>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</si>
  <si>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</si>
  <si>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</si>
  <si>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</si>
  <si>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</si>
  <si>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</si>
  <si>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</si>
  <si>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</si>
  <si>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</si>
  <si>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</si>
  <si>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</si>
  <si>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</si>
  <si>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</si>
  <si>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</si>
  <si>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</si>
  <si>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</si>
  <si>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</si>
  <si>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</si>
  <si>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</si>
  <si>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</si>
  <si>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</si>
  <si>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</si>
  <si>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</si>
  <si>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</si>
  <si>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</si>
  <si>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</si>
  <si>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</si>
  <si>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</si>
  <si>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</si>
  <si>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</si>
  <si>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</si>
  <si>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</si>
  <si>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</si>
  <si>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</si>
  <si>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</si>
  <si>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</si>
  <si>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</si>
  <si>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</si>
  <si>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</si>
  <si>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</si>
  <si>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</si>
  <si>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</si>
  <si>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</si>
  <si>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</si>
  <si>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</si>
  <si>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</si>
  <si>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</si>
  <si>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</si>
  <si>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</si>
  <si>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</si>
  <si>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</si>
  <si>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</si>
  <si>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</si>
  <si>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</si>
  <si>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</si>
  <si>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</si>
  <si>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</si>
  <si>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</si>
  <si>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</si>
  <si>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</si>
  <si>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</si>
  <si>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</si>
  <si>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</si>
  <si>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</si>
  <si>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</si>
  <si>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</si>
  <si>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</si>
  <si>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</si>
  <si>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</si>
  <si>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</si>
  <si>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</si>
  <si>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</si>
  <si>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</si>
  <si>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</si>
  <si>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</si>
  <si>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</si>
  <si>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</si>
  <si>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</si>
  <si>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</si>
  <si>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</si>
  <si>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</si>
  <si>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</si>
  <si>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</si>
  <si>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</si>
  <si>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</si>
  <si>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</si>
  <si>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</si>
  <si>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</si>
  <si>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</si>
  <si>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</si>
  <si>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</si>
  <si>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</si>
  <si>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</si>
  <si>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</si>
  <si>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</si>
  <si>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</si>
  <si>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</si>
  <si>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</si>
  <si>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</si>
  <si>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</si>
  <si>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</si>
  <si>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</si>
  <si>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</si>
  <si>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</si>
  <si>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</si>
  <si>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</si>
  <si>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</si>
  <si>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</si>
  <si>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</si>
  <si>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</si>
  <si>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</si>
  <si>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</si>
  <si>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</si>
  <si>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</si>
  <si>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</si>
  <si>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</si>
  <si>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</si>
  <si>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</si>
  <si>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</si>
  <si>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</si>
  <si>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</si>
  <si>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</si>
  <si>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</si>
  <si>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</si>
  <si>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</si>
  <si>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</si>
  <si>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</si>
  <si>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</si>
  <si>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</si>
  <si>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</si>
  <si>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</si>
  <si>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</si>
  <si>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</si>
  <si>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</si>
  <si>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</si>
  <si>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</si>
  <si>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</si>
  <si>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</si>
  <si>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</si>
  <si>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</si>
  <si>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</si>
  <si>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</si>
  <si>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</si>
  <si>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</si>
  <si>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</si>
  <si>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</si>
  <si>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</si>
  <si>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</si>
  <si>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</si>
  <si>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</si>
  <si>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</si>
  <si>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</si>
  <si>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</si>
  <si>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</si>
  <si>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</si>
  <si>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</si>
  <si>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</si>
  <si>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</si>
  <si>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</si>
  <si>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</si>
  <si>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</si>
  <si>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</si>
  <si>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</si>
  <si>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</si>
  <si>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</si>
  <si>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</si>
  <si>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</si>
  <si>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</si>
  <si>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</si>
  <si>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</si>
  <si>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</si>
  <si>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</si>
  <si>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</si>
  <si>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</si>
  <si>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</si>
  <si>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</si>
  <si>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</si>
  <si>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</si>
  <si>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</si>
  <si>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</si>
  <si>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</si>
  <si>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</si>
  <si>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</si>
  <si>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</si>
  <si>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</si>
  <si>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</si>
  <si>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</si>
  <si>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</si>
  <si>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</si>
  <si>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</si>
  <si>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</si>
  <si>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</si>
  <si>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</si>
  <si>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</si>
  <si>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</si>
  <si>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</si>
  <si>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</si>
  <si>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</si>
  <si>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</si>
  <si>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</si>
  <si>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</si>
  <si>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</si>
  <si>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</si>
  <si>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</si>
  <si>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</si>
  <si>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</si>
  <si>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</si>
  <si>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</si>
  <si>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</si>
  <si>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</si>
  <si>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</si>
  <si>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</si>
  <si>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</si>
  <si>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</si>
  <si>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</si>
  <si>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</si>
  <si>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</si>
  <si>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</si>
  <si>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</si>
  <si>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</si>
  <si>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</si>
  <si>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</si>
  <si>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</si>
  <si>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</si>
  <si>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</si>
  <si>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</si>
  <si>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</si>
  <si>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</si>
  <si>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</si>
  <si>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</si>
  <si>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</si>
  <si>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</si>
  <si>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</si>
  <si>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</si>
  <si>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</si>
  <si>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</si>
  <si>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</si>
  <si>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</si>
  <si>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</si>
  <si>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</si>
  <si>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</si>
  <si>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</si>
  <si>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</si>
  <si>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</si>
  <si>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</si>
  <si>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</si>
  <si>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</si>
  <si>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</si>
  <si>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</si>
  <si>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</si>
  <si>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</si>
  <si>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</si>
  <si>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</si>
  <si>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</si>
  <si>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</si>
  <si>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</si>
  <si>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</si>
  <si>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</si>
  <si>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</si>
  <si>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</si>
  <si>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</si>
  <si>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</si>
  <si>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</si>
  <si>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</si>
  <si>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</si>
  <si>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</si>
  <si>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</si>
  <si>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</si>
  <si>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</si>
  <si>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</si>
  <si>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</si>
  <si>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</si>
  <si>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</si>
  <si>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</si>
  <si>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</si>
  <si>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</si>
  <si>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</si>
  <si>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</si>
  <si>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</si>
  <si>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</si>
  <si>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</si>
  <si>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</si>
  <si>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</si>
  <si>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</si>
  <si>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</si>
  <si>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</si>
  <si>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</si>
  <si>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</si>
  <si>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</si>
  <si>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</si>
  <si>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</si>
  <si>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</si>
  <si>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</si>
  <si>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</si>
  <si>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</si>
  <si>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</si>
  <si>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</si>
  <si>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</si>
  <si>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</si>
  <si>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</si>
  <si>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</si>
  <si>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</si>
  <si>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</si>
  <si>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</si>
  <si>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</si>
  <si>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</si>
  <si>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</si>
  <si>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</si>
  <si>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</si>
  <si>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</si>
  <si>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</si>
  <si>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</si>
  <si>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</si>
  <si>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</si>
  <si>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</si>
  <si>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</si>
  <si>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</si>
  <si>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</si>
  <si>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</si>
  <si>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</si>
  <si>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</si>
  <si>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</si>
  <si>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</si>
  <si>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</si>
  <si>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</si>
  <si>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</si>
  <si>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</si>
  <si>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</si>
  <si>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</si>
  <si>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</si>
  <si>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</si>
  <si>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</si>
  <si>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</si>
  <si>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</si>
  <si>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</si>
  <si>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</si>
  <si>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</si>
  <si>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</si>
  <si>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</si>
  <si>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</si>
  <si>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</si>
  <si>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</si>
  <si>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</si>
  <si>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</si>
  <si>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</si>
  <si>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</si>
  <si>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</si>
  <si>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</si>
  <si>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</si>
  <si>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</si>
  <si>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</si>
  <si>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</si>
  <si>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</si>
  <si>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</si>
  <si>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</si>
  <si>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</si>
  <si>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</si>
  <si>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</si>
  <si>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</si>
  <si>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</si>
  <si>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</si>
  <si>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</si>
  <si>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</si>
  <si>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</si>
  <si>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</si>
  <si>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</si>
  <si>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</si>
  <si>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</si>
  <si>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</si>
  <si>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</si>
  <si>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</si>
  <si>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</si>
  <si>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</si>
  <si>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</si>
  <si>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</si>
  <si>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</si>
  <si>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</si>
  <si>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</si>
  <si>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</si>
  <si>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</si>
  <si>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</si>
  <si>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</si>
  <si>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</si>
  <si>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</si>
  <si>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</si>
  <si>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</si>
  <si>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</si>
  <si>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</si>
  <si>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</si>
  <si>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</si>
  <si>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</si>
  <si>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</si>
  <si>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</si>
  <si>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</si>
  <si>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</si>
  <si>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</si>
  <si>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</si>
  <si>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</si>
  <si>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</si>
  <si>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</si>
  <si>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</si>
  <si>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</si>
  <si>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</si>
  <si>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</si>
  <si>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</si>
  <si>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</si>
  <si>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</si>
  <si>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</si>
  <si>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</si>
  <si>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</si>
  <si>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</si>
  <si>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</si>
  <si>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</si>
  <si>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</si>
  <si>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</si>
  <si>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</si>
  <si>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</si>
  <si>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</si>
  <si>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</si>
  <si>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</si>
  <si>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</si>
  <si>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</si>
  <si>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</si>
  <si>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</si>
  <si>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</si>
  <si>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</si>
  <si>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</si>
  <si>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</si>
  <si>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</si>
  <si>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</si>
  <si>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</si>
  <si>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</si>
  <si>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</si>
  <si>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</si>
  <si>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</si>
  <si>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</si>
  <si>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</si>
  <si>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</si>
  <si>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</si>
  <si>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</si>
  <si>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</si>
  <si>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</si>
  <si>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</si>
  <si>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</si>
  <si>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</si>
  <si>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</si>
  <si>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</si>
  <si>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</si>
  <si>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</si>
  <si>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</si>
  <si>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</si>
  <si>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</si>
  <si>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</si>
  <si>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</si>
  <si>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</si>
  <si>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</si>
  <si>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</si>
  <si>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</si>
  <si>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</si>
  <si>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</si>
  <si>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</si>
  <si>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</si>
  <si>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</si>
  <si>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</si>
  <si>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</si>
  <si>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</si>
  <si>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</si>
  <si>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</si>
  <si>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</si>
  <si>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</si>
  <si>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</si>
  <si>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</si>
  <si>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</si>
  <si>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</si>
  <si>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</si>
  <si>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</si>
  <si>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</si>
  <si>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</si>
  <si>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</si>
  <si>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</si>
  <si>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</si>
  <si>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</si>
  <si>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</si>
  <si>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</si>
  <si>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</si>
  <si>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</si>
  <si>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</si>
  <si>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</si>
  <si>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</si>
  <si>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</si>
  <si>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</si>
  <si>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</si>
  <si>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</si>
  <si>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</si>
  <si>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</si>
  <si>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</si>
  <si>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</si>
  <si>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</si>
  <si>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</si>
  <si>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</si>
  <si>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</si>
  <si>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</si>
  <si>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</si>
  <si>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</si>
  <si>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</si>
  <si>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</si>
  <si>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</si>
  <si>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</si>
  <si>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</si>
  <si>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</si>
  <si>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</si>
  <si>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</si>
  <si>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</si>
  <si>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</si>
  <si>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</si>
  <si>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</si>
  <si>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</si>
  <si>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</si>
  <si>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</si>
  <si>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</si>
  <si>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</si>
  <si>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</si>
  <si>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</si>
  <si>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</si>
  <si>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</si>
  <si>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</si>
  <si>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</si>
  <si>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</si>
  <si>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</si>
  <si>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</si>
  <si>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</si>
  <si>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</si>
  <si>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</si>
  <si>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</si>
  <si>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</si>
  <si>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</si>
  <si>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</si>
  <si>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</si>
  <si>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</si>
  <si>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</si>
  <si>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</si>
  <si>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</si>
  <si>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</si>
  <si>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</si>
  <si>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</si>
  <si>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</si>
  <si>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</si>
  <si>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</si>
  <si>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</si>
  <si>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</si>
  <si>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</si>
  <si>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</si>
  <si>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</si>
  <si>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</si>
  <si>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</si>
  <si>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</si>
  <si>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</si>
  <si>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</si>
  <si>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</si>
  <si>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</si>
  <si>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</si>
  <si>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</si>
  <si>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</si>
  <si>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</si>
  <si>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</si>
  <si>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</si>
  <si>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</si>
  <si>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</si>
  <si>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</si>
  <si>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</si>
  <si>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</si>
  <si>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</si>
  <si>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</si>
  <si>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</si>
  <si>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</si>
  <si>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</si>
  <si>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</si>
  <si>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</si>
  <si>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</si>
  <si>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</si>
  <si>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</si>
  <si>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</si>
  <si>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</si>
  <si>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</si>
  <si>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</si>
  <si>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</si>
  <si>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</si>
  <si>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</si>
  <si>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</si>
  <si>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</si>
  <si>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</si>
  <si>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</si>
  <si>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</si>
  <si>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</si>
  <si>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</si>
  <si>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</si>
  <si>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</si>
  <si>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</si>
  <si>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</si>
  <si>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</si>
  <si>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</si>
  <si>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</si>
  <si>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</si>
  <si>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</si>
  <si>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</si>
  <si>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</si>
  <si>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</si>
  <si>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</si>
  <si>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</si>
  <si>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</si>
  <si>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</si>
  <si>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</si>
  <si>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</si>
  <si>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</si>
  <si>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</si>
  <si>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</si>
  <si>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</si>
  <si>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</si>
  <si>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</si>
  <si>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</si>
  <si>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</si>
  <si>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</si>
  <si>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</si>
  <si>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</si>
  <si>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</si>
  <si>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</si>
  <si>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</si>
  <si>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</si>
  <si>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</si>
  <si>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</si>
  <si>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</si>
  <si>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</si>
  <si>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</si>
  <si>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</si>
  <si>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</si>
  <si>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</si>
  <si>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</si>
  <si>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</si>
  <si>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</si>
  <si>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</si>
  <si>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</si>
  <si>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</si>
  <si>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</si>
  <si>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</si>
  <si>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</si>
  <si>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</si>
  <si>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</si>
  <si>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</si>
  <si>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</si>
  <si>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</si>
  <si>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</si>
  <si>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</si>
  <si>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</si>
  <si>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</si>
  <si>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</si>
  <si>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</si>
  <si>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</si>
  <si>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</si>
  <si>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</si>
  <si>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</si>
  <si>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</si>
  <si>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</si>
  <si>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</si>
  <si>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</si>
  <si>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</si>
  <si>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</si>
  <si>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</si>
  <si>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</si>
  <si>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</si>
  <si>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</si>
  <si>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</si>
  <si>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</si>
  <si>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</si>
  <si>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</si>
  <si>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</si>
  <si>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</si>
  <si>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</si>
  <si>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</si>
  <si>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</si>
  <si>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</si>
  <si>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</si>
  <si>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</si>
  <si>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</si>
  <si>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</si>
  <si>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</si>
  <si>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</si>
  <si>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</si>
  <si>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</si>
  <si>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</si>
  <si>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</si>
  <si>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</si>
  <si>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</si>
  <si>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</si>
  <si>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</si>
  <si>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</si>
  <si>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</si>
  <si>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</si>
  <si>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</si>
  <si>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</si>
  <si>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</si>
  <si>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</si>
  <si>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</si>
  <si>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</si>
  <si>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</si>
  <si>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</si>
  <si>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</si>
  <si>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</si>
  <si>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</si>
  <si>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</si>
  <si>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</si>
  <si>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</si>
  <si>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</si>
  <si>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</si>
  <si>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</si>
  <si>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</si>
  <si>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</si>
  <si>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</si>
  <si>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</si>
  <si>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</si>
  <si>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</si>
  <si>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</si>
  <si>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</si>
  <si>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</si>
  <si>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</si>
  <si>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</si>
  <si>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</si>
  <si>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</si>
  <si>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</si>
  <si>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</si>
  <si>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</si>
  <si>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</si>
  <si>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</si>
  <si>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</si>
  <si>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</si>
  <si>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</si>
  <si>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</si>
  <si>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</si>
  <si>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</si>
  <si>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</si>
  <si>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</si>
  <si>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</si>
  <si>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</si>
  <si>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</si>
  <si>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</si>
  <si>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</si>
  <si>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</si>
  <si>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</si>
  <si>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</si>
  <si>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</si>
  <si>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</si>
  <si>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</si>
  <si>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</si>
  <si>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</si>
  <si>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</si>
  <si>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</si>
  <si>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</si>
  <si>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</si>
  <si>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</si>
  <si>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</si>
  <si>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</si>
  <si>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</si>
  <si>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</si>
  <si>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</si>
  <si>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</si>
  <si>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</si>
  <si>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</si>
  <si>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</si>
  <si>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</si>
  <si>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</si>
  <si>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</si>
  <si>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</si>
  <si>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</si>
  <si>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</si>
  <si>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</si>
  <si>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</si>
  <si>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</si>
  <si>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</si>
  <si>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</si>
  <si>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</si>
  <si>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</si>
  <si>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</si>
  <si>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</si>
  <si>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</si>
  <si>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</si>
  <si>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</si>
  <si>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</si>
  <si>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</si>
  <si>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</si>
  <si>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</si>
  <si>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</si>
  <si>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</si>
  <si>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</si>
  <si>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</si>
  <si>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</si>
  <si>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</si>
  <si>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</si>
  <si>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</si>
  <si>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</si>
  <si>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</si>
  <si>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</si>
  <si>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</si>
  <si>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</si>
  <si>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</si>
  <si>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</si>
  <si>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</si>
  <si>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</si>
  <si>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</si>
  <si>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</si>
  <si>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</si>
  <si>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</si>
  <si>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</si>
  <si>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</si>
  <si>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</si>
  <si>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PCM-20251118-00001006
</t>
  </si>
  <si>
    <t xml:space="preserve">2025-11-18 13:08:08
</t>
  </si>
  <si>
    <t>3 H</t>
  </si>
  <si>
    <t>PCM-20251118-00001045</t>
  </si>
  <si>
    <t>Emergency</t>
  </si>
  <si>
    <t>ETA 20 mins</t>
  </si>
  <si>
    <t>PCM-20251118-00000837</t>
  </si>
  <si>
    <t xml:space="preserve"> PCM-20250215-00000830 </t>
  </si>
  <si>
    <t>LTE site still down and  site located in aramco area access issue need special permission</t>
  </si>
  <si>
    <t>PCM-20251118-00001062</t>
  </si>
  <si>
    <t>65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</si>
  <si>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</si>
  <si>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</si>
  <si>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</si>
  <si>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</si>
  <si>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</si>
  <si>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</si>
  <si>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</si>
  <si>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</si>
  <si>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TT-20250925-01197- no new PCM</t>
  </si>
  <si>
    <t>EM Team on the way ETA: 30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</si>
</sst>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165" fontId="8" fillId="9" borderId="8"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0" fontId="24" fillId="9" borderId="10" xfId="0" applyFont="1" applyFill="1" applyBorder="1" applyAlignment="1">
      <alignment horizontal="center" vertical="center"/>
    </xf>
    <xf numFmtId="0" fontId="24" fillId="9" borderId="8" xfId="0" applyFont="1" applyFill="1" applyBorder="1" applyAlignment="1">
      <alignment horizontal="center" vertical="center" wrapText="1"/>
    </xf>
    <xf numFmtId="165" fontId="24" fillId="9" borderId="8" xfId="0" applyNumberFormat="1" applyFont="1" applyFill="1" applyBorder="1" applyAlignment="1">
      <alignment horizontal="center" vertical="center" wrapText="1"/>
    </xf>
    <xf numFmtId="164" fontId="26" fillId="10" borderId="8" xfId="0" applyNumberFormat="1" applyFont="1" applyFill="1" applyBorder="1" applyAlignment="1">
      <alignment horizontal="center" vertical="center"/>
    </xf>
    <xf numFmtId="165" fontId="24" fillId="9"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9" totalsRowShown="0" headerRowDxfId="157" dataDxfId="156" headerRowBorderDxfId="154" tableBorderDxfId="155" totalsRowBorderDxfId="153">
  <autoFilter ref="A1:CJ19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80" totalsRowShown="0" headerRowDxfId="64" dataDxfId="63" headerRowBorderDxfId="61" tableBorderDxfId="62">
  <autoFilter ref="A1:L98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03" totalsRowShown="0" headerRowDxfId="48" dataDxfId="47" headerRowBorderDxfId="45" tableBorderDxfId="46" totalsRowBorderDxfId="44">
  <autoFilter ref="A1:L50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2" totalsRowShown="0" headerRowDxfId="31" dataDxfId="30" headerRowBorderDxfId="28" tableBorderDxfId="29">
  <autoFilter ref="A1:L17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78" totalsRowShown="0" headerRowDxfId="15" dataDxfId="14" headerRowBorderDxfId="12" tableBorderDxfId="13">
  <autoFilter ref="A1:L7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5"/>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316.63902349537238</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9"/>
      <c r="E3" s="130"/>
      <c r="F3" s="127"/>
      <c r="G3" s="131">
        <f ca="1">IFERROR(NOW()-F3,"")</f>
        <v>45979.587449421299</v>
      </c>
      <c r="H3" s="127"/>
      <c r="I3" s="129" t="str">
        <f>IFERROR(VLOOKUP(D3,DB!A:F,6,0),"")</f>
        <v/>
      </c>
      <c r="J3" s="129" t="str">
        <f>IFERROR(VLOOKUP(D3,DB!A:G,7,0),"")</f>
        <v/>
      </c>
      <c r="K3" s="132"/>
      <c r="L3" s="133" t="str">
        <f>IFERROR(VLOOKUP(D3,DB!A:I,9,0),"")</f>
        <v/>
      </c>
    </row>
    <row r="4" spans="1:15" ht="15" customHeight="1">
      <c r="A4" s="128"/>
      <c r="B4" s="129" t="str">
        <f>IFERROR(VLOOKUP(D4,DB!A:K,11,0),"")</f>
        <v/>
      </c>
      <c r="C4" s="129"/>
      <c r="D4" s="129"/>
      <c r="E4" s="130"/>
      <c r="F4" s="127"/>
      <c r="G4" s="131">
        <f ca="1">IFERROR(NOW()-F4,"")</f>
        <v>45979.587449421299</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45979.587449421299</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45979.587449421299</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45979.587449421299</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45979.587449421299</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45979.587449421299</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45979.587449421299</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45979.587449421299</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45979.587449421299</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45979.587449421299</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45979.587449421299</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45979.587449421299</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45979.587449421299</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45979.587449421299</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45979.587449421299</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45979.587449421299</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45979.587449421299</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45979.587449421299</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45979.587449421299</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45979.587449421299</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45979.587449421299</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45979.587449421299</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45979.587449421299</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45979.587449421299</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45979.587449421299</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45979.587449421299</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45979.587449421299</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45979.587449421299</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45979.587449421299</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45979.587449421299</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45979.587449421299</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45979.587449421299</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45979.587449421299</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45979.587449421299</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45979.587449421299</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45979.587449421299</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45979.587449421299</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45979.587449421299</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45979.587449421299</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45979.587449421299</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45979.587449421299</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45979.587449421299</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45979.587449421299</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45979.587449421299</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45979.587449421299</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45979.587449421299</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45979.587449421299</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45979.587449421299</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45979.587449421299</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45979.587449421299</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45979.587449421299</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45979.587449421299</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45979.587449421299</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45979.587449421299</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45979.587449421299</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45979.587449421299</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45979.587449421299</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45979.587449421299</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45979.587449421299</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45979.587449421299</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45979.587449421299</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45979.587449421299</v>
      </c>
      <c r="H65" s="127"/>
      <c r="I65" s="129" t="str">
        <f>IFERROR(VLOOKUP(D65,DB!A:F,6,0),"")</f>
        <v/>
      </c>
      <c r="J65" s="129" t="str">
        <f>IFERROR(VLOOKUP(D65,DB!A:G,7,0),"")</f>
        <v/>
      </c>
      <c r="K65" s="132"/>
      <c r="L65" s="133" t="str">
        <f>IFERROR(VLOOKUP(D65,DB!A:I,9,0),"")</f>
        <v/>
      </c>
    </row>
  </sheetData>
  <customSheetViews>
    <customSheetView guid="{F6042A99-DD27-4453-835D-0834D95730CC}" filter="1" showAutoFilter="1">
      <pageMargins left="0" right="0" top="0" bottom="0" header="0" footer="0"/>
      <autoFilter ref="B1:M1" xr:uid="{05CADDC9-8E78-4966-AF09-F517EFE0D4CC}"/>
    </customSheetView>
  </customSheetViews>
  <dataValidations count="2">
    <dataValidation allowBlank="1" showInputMessage="1" showErrorMessage="1" sqref="E1" xr:uid="{5DBA255D-CDD9-49FB-AD3C-AF70AB4EE696}"/>
    <dataValidation type="list" allowBlank="1" showInputMessage="1" showErrorMessage="1" sqref="E2:E6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9"/>
  <sheetViews>
    <sheetView workbookViewId="0">
      <pane ySplit="1" topLeftCell="A2" activePane="bottomLeft" state="frozen"/>
      <selection pane="bottomLeft" activeCell="J4" sqref="J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4"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154.58761145833705</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41" t="s">
        <v>39105</v>
      </c>
      <c r="B4" s="18" t="str">
        <f>IFERROR(VLOOKUP(D4,DB!A:K,11,0),"")</f>
        <v>R2</v>
      </c>
      <c r="C4" s="18">
        <v>1</v>
      </c>
      <c r="D4" s="18" t="s">
        <v>22256</v>
      </c>
      <c r="E4" s="102" t="s">
        <v>39021</v>
      </c>
      <c r="F4" s="103">
        <v>45979.552222222221</v>
      </c>
      <c r="G4" s="104">
        <f ca="1">IFERROR(NOW()-F4,"-")</f>
        <v>3.5227199077780824E-2</v>
      </c>
      <c r="H4" s="140" t="s">
        <v>39106</v>
      </c>
      <c r="I4" s="18" t="str">
        <f>IFERROR(VLOOKUP(D4,DB!A:F,6,0),"")</f>
        <v>SCECO</v>
      </c>
      <c r="J4" s="18" t="str">
        <f>IFERROR(VLOOKUP(D4,DB!A:G,7,0),"")</f>
        <v>Dead</v>
      </c>
      <c r="K4" s="19" t="s">
        <v>39107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45979.587449421299</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45979.587449421299</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45979.587449421299</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45979.587449421299</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45979.587449421299</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45979.587449421299</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45979.587449421299</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45979.587449421299</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45979.587449421299</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45979.587449421299</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45979.587449421299</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45979.587449421299</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45979.587449421299</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45979.587449421299</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45979.587449421299</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45979.587449421299</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45979.587449421299</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45979.587449421299</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45979.587449421299</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45979.587449421299</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45979.587449421299</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45979.587449421299</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45979.587449421299</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45979.587449421299</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45979.587449421299</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45979.587449421299</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45979.587449421299</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45979.587449421299</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45979.587449421299</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45979.587449421299</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45979.587449421299</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45979.587449421299</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45979.587449421299</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45979.587449421299</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45979.587449421299</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45979.587449421299</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45979.587449421299</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45979.587449421299</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45979.587449421299</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45979.587449421299</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45979.587449421299</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45979.587449421299</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45979.587449421299</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45979.587449421299</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45979.587449421299</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45979.587449421299</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45979.587449421299</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45979.587449421299</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45979.587449421299</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45979.587449421299</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45979.587449421299</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45979.587449421299</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45979.587449421299</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45979.587449421299</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45979.587449421299</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45979.587449421299</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45979.587449421299</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45979.587449421299</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45979.587449421299</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45979.587449421299</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45979.587449421299</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45979.587449421299</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45979.587449421299</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45979.587449421299</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45979.587449421299</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45979.587449421299</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45979.587449421299</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45979.587449421299</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45979.587449421299</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45979.587449421299</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45979.587449421299</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45979.587449421299</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45979.587449421299</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45979.587449421299</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45979.587449421299</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45979.587449421299</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45979.587449421299</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45979.587449421299</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45979.587449421299</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45979.587449421299</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45979.587449421299</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45979.587449421299</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45979.587449421299</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45979.587449421299</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45979.587449421299</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45979.587449421299</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45979.587449421299</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45979.587449421299</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45979.587449421299</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45979.587449421299</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45979.587449421299</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45979.587449421299</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45979.587449421299</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45979.587449421299</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45979.587449421299</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45979.587449421299</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45979.587449421299</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45979.587449421299</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45979.587449421299</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45979.587449421299</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45979.587449421299</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45979.587449421299</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45979.587449421299</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45979.587449421299</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45979.587449421299</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45979.587449421299</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45979.587449421299</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45979.587449421299</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45979.587449421299</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45979.587449421299</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45979.587449421299</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45979.587449421299</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45979.587449421299</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45979.587449421299</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45979.587449421299</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45979.587449421299</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45979.587449421299</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45979.587449421299</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45979.587449421299</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45979.587449421299</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45979.587449421299</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45979.587449421299</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45979.587449421299</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45979.587449421299</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45979.587449421299</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45979.587449421299</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45979.587449421299</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45979.587449421299</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45979.587449421299</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45979.587449421299</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45979.587449421299</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45979.587449421299</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45979.587449421299</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45979.587449421299</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45979.587449421299</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45979.587449421299</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45979.587449421299</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45979.587449421299</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45979.587449421299</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45979.587449421299</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45979.587449421299</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45979.587449421299</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45979.587449421299</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45979.587449421299</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45979.587449421299</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45979.587449421299</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45979.587449421299</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45979.587449421299</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45979.587449421299</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45979.587449421299</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45979.587449421299</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45979.587449421299</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45979.587449421299</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45979.587449421299</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45979.587449421299</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45979.587449421299</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45979.587449421299</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45979.587449421299</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45979.587449421299</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45979.587449421299</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45979.587449421299</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45979.587449421299</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45979.587449421299</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45979.587449421299</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45979.587449421299</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45979.587449421299</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45979.587449421299</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45979.587449421299</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45979.587449421299</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45979.587449421299</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45979.587449421299</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45979.587449421299</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45979.587449421299</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45979.587449421299</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45979.587449421299</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45979.587449421299</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45979.587449421299</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45979.587449421299</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45979.587449421299</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45979.587449421299</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45979.587449421299</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45979.587449421299</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45979.587449421299</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45979.587449421299</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45979.587449421299</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45979.587449421299</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45979.587449421299</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45979.587449421299</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45979.587449421299</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45979.587449421299</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45979.587449421299</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45979.587449421299</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45979.587449421299</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row r="198" spans="1:88" ht="31.5" customHeight="1">
      <c r="A198" s="101"/>
      <c r="B198" s="18" t="str">
        <f>IFERROR(VLOOKUP(D198,DB!A:K,11,0),"")</f>
        <v/>
      </c>
      <c r="C198" s="18"/>
      <c r="D198" s="18"/>
      <c r="E198" s="102"/>
      <c r="F198" s="103"/>
      <c r="G198" s="104">
        <f ca="1">IFERROR(NOW()-F198,"-")</f>
        <v>45979.587449421299</v>
      </c>
      <c r="H198" s="103"/>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99"/>
    </row>
    <row r="199" spans="1:88" ht="31.5" customHeight="1">
      <c r="A199" s="101"/>
      <c r="B199" s="18" t="str">
        <f>IFERROR(VLOOKUP(D199,DB!A:K,11,0),"")</f>
        <v/>
      </c>
      <c r="C199" s="18"/>
      <c r="D199" s="18"/>
      <c r="E199" s="102"/>
      <c r="F199" s="103"/>
      <c r="G199" s="104">
        <f ca="1">IFERROR(NOW()-F199,"-")</f>
        <v>45979.587449421299</v>
      </c>
      <c r="H199" s="103"/>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99"/>
    </row>
  </sheetData>
  <dataValidations count="2">
    <dataValidation allowBlank="1" showInputMessage="1" showErrorMessage="1" sqref="E1" xr:uid="{4D935161-CDD3-4592-B877-3FB59C99E142}"/>
    <dataValidation type="list" allowBlank="1" showInputMessage="1" showErrorMessage="1" sqref="E3:E19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80"/>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t="s">
        <v>39108</v>
      </c>
      <c r="B2" s="61" t="str">
        <f>IFERROR(VLOOKUP(D2,DB!A:K,11,0),"")</f>
        <v>R3</v>
      </c>
      <c r="C2" s="18">
        <v>16</v>
      </c>
      <c r="D2" s="61" t="s">
        <v>25419</v>
      </c>
      <c r="E2" s="18" t="s">
        <v>39109</v>
      </c>
      <c r="F2" s="20">
        <v>45979.569606481484</v>
      </c>
      <c r="G2" s="21">
        <f t="shared" ref="G2:G5" ca="1" si="0">IFERROR(NOW()-F2,"-")</f>
        <v>1.7842939814727288E-2</v>
      </c>
      <c r="H2" s="22">
        <v>45979.457557870373</v>
      </c>
      <c r="I2" s="19" t="str">
        <f>IFERROR(VLOOKUP(D2,DB!A:F,6,0),"")</f>
        <v>SCECO</v>
      </c>
      <c r="J2" s="18" t="str">
        <f>IFERROR(VLOOKUP(D2,DB!A:G,7,0),"")</f>
        <v>Weak</v>
      </c>
      <c r="K2" s="45" t="s">
        <v>39110</v>
      </c>
      <c r="L2" s="23" t="str">
        <f>IFERROR(VLOOKUP(D2,DB!A:I,9,0),"")</f>
        <v>Latis</v>
      </c>
    </row>
    <row r="3" spans="1:13" s="98" customFormat="1" ht="15" customHeight="1">
      <c r="A3" s="85" t="s">
        <v>39111</v>
      </c>
      <c r="B3" s="61" t="str">
        <f>IFERROR(VLOOKUP(D3,DB!A:K,11,0),"")</f>
        <v>R3</v>
      </c>
      <c r="C3" s="61">
        <v>1</v>
      </c>
      <c r="D3" s="61" t="s">
        <v>25411</v>
      </c>
      <c r="E3" s="61" t="s">
        <v>39021</v>
      </c>
      <c r="F3" s="146">
        <v>45979.492060185185</v>
      </c>
      <c r="G3" s="145">
        <f ca="1">IFERROR(NOW()-F3,"-")</f>
        <v>9.5389236113987863E-2</v>
      </c>
      <c r="H3" s="144">
        <v>45979.449953703705</v>
      </c>
      <c r="I3" s="85" t="str">
        <f>IFERROR(VLOOKUP(D3,DB!A:F,6,0),"")</f>
        <v>SCECO</v>
      </c>
      <c r="J3" s="61" t="str">
        <f>IFERROR(VLOOKUP(D3,DB!A:G,7,0),"")</f>
        <v>Vandalized</v>
      </c>
      <c r="K3" s="143" t="s">
        <v>39110</v>
      </c>
      <c r="L3" s="142" t="str">
        <f>IFERROR(VLOOKUP(D3,DB!A:I,9,0),"")</f>
        <v>Latis</v>
      </c>
    </row>
    <row r="4" spans="1:13" ht="15" customHeight="1">
      <c r="A4" s="19"/>
      <c r="B4" s="61" t="str">
        <f>IFERROR(VLOOKUP(D4,DB!A:K,11,0),"")</f>
        <v/>
      </c>
      <c r="C4" s="18"/>
      <c r="D4" s="61"/>
      <c r="E4" s="61"/>
      <c r="F4" s="20"/>
      <c r="G4" s="21">
        <f t="shared" ca="1" si="0"/>
        <v>45979.587449421299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45979.587449421299</v>
      </c>
      <c r="H5" s="22"/>
      <c r="I5" s="19" t="str">
        <f>IFERROR(VLOOKUP(D5,DB!A:F,6,0),"")</f>
        <v/>
      </c>
      <c r="J5" s="18" t="str">
        <f>IFERROR(VLOOKUP(D5,DB!A:G,7,0),"")</f>
        <v/>
      </c>
      <c r="K5" s="45"/>
      <c r="L5" s="23" t="str">
        <f>IFERROR(VLOOKUP(D5,DB!A:I,9,0),"")</f>
        <v/>
      </c>
    </row>
    <row r="6" spans="1:13" ht="15" customHeight="1">
      <c r="A6" s="19"/>
      <c r="B6" s="61" t="str">
        <f>IFERROR(VLOOKUP(D6,DB!A:K,11,0),"")</f>
        <v/>
      </c>
      <c r="C6" s="18"/>
      <c r="D6" s="19"/>
      <c r="E6" s="18"/>
      <c r="F6" s="20"/>
      <c r="G6" s="21">
        <f t="shared" ref="G6:G69" ca="1" si="1">IFERROR(NOW()-F6,"-")</f>
        <v>45979.587449421299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45979.587449421299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45979.587449421299</v>
      </c>
      <c r="H8" s="22"/>
      <c r="I8" s="19" t="str">
        <f>IFERROR(VLOOKUP(D8,DB!A:F,6,0),"")</f>
        <v/>
      </c>
      <c r="J8" s="18" t="str">
        <f>IFERROR(VLOOKUP(D8,DB!A:G,7,0),"")</f>
        <v/>
      </c>
      <c r="K8" s="45"/>
      <c r="L8" s="23" t="str">
        <f>IFERROR(VLOOKUP(D8,DB!A:I,9,0),"")</f>
        <v/>
      </c>
    </row>
    <row r="9" spans="1:13" ht="15" customHeight="1">
      <c r="A9" s="19"/>
      <c r="B9" s="61" t="str">
        <f>IFERROR(VLOOKUP(D9,DB!A:K,11,0),"")</f>
        <v/>
      </c>
      <c r="C9" s="18"/>
      <c r="D9" s="61"/>
      <c r="E9" s="18"/>
      <c r="F9" s="20"/>
      <c r="G9" s="21">
        <f t="shared" ca="1" si="1"/>
        <v>45979.587449421299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45979.587449421299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45979.587449421299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45979.587449421299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45979.587449421299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45979.587449421299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45979.587449421299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45979.587449421299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45979.587449421299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45979.587449421299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45979.587449421299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45979.587449421299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45979.587449421299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45979.587449421299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45979.587449421299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45979.587449421299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45979.587449421299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45979.587449421299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45979.587449421299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45979.587449421299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45979.587449421299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45979.587449421299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45979.587449421299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45979.587449421299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45979.587449421299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45979.587449421299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45979.587449421299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45979.587449421299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45979.587449421299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45979.587449421299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45979.587449421299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45979.587449421299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45979.587449421299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45979.587449421299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45979.587449421299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45979.587449421299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45979.587449421299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45979.587449421299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45979.587449421299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45979.587449421299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45979.587449421299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45979.587449421299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45979.587449421299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45979.587449421299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45979.587449421299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45979.587449421299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45979.587449421299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45979.587449421299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45979.587449421299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45979.587449421299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45979.587449421299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45979.587449421299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45979.587449421299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45979.587449421299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45979.587449421299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45979.587449421299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45979.587449421299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45979.587449421299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45979.587449421299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45979.587449421299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45979.587449421299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ref="G70:G133" ca="1" si="2">IFERROR(NOW()-F70,"-")</f>
        <v>45979.587449421299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45979.587449421299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45979.587449421299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45979.587449421299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45979.587449421299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45979.587449421299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45979.587449421299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45979.587449421299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45979.587449421299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45979.587449421299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45979.587449421299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45979.587449421299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45979.587449421299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45979.587449421299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45979.587449421299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45979.587449421299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45979.587449421299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45979.587449421299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45979.587449421299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45979.587449421299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45979.587449421299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45979.587449421299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45979.587449421299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45979.587449421299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45979.587449421299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45979.587449421299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45979.587449421299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45979.587449421299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45979.587449421299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45979.587449421299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45979.587449421299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45979.587449421299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45979.587449421299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45979.587449421299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45979.587449421299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45979.587449421299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45979.587449421299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45979.587449421299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45979.587449421299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45979.587449421299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45979.587449421299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45979.587449421299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45979.587449421299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45979.587449421299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45979.587449421299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45979.587449421299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45979.587449421299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45979.587449421299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45979.587449421299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45979.587449421299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45979.587449421299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45979.587449421299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45979.587449421299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45979.587449421299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45979.587449421299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45979.587449421299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45979.587449421299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45979.587449421299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45979.587449421299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45979.587449421299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45979.587449421299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45979.587449421299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45979.587449421299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45979.587449421299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ref="G134:G197" ca="1" si="3">IFERROR(NOW()-F134,"-")</f>
        <v>45979.587449421299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45979.587449421299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45979.587449421299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45979.587449421299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45979.587449421299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45979.587449421299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45979.587449421299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45979.587449421299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45979.587449421299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45979.587449421299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45979.587449421299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45979.587449421299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45979.587449421299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45979.587449421299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45979.587449421299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45979.587449421299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45979.587449421299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45979.587449421299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45979.587449421299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45979.587449421299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45979.587449421299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45979.587449421299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45979.587449421299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45979.587449421299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45979.587449421299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45979.587449421299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45979.587449421299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45979.587449421299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45979.587449421299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45979.587449421299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45979.587449421299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45979.587449421299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45979.587449421299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45979.587449421299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45979.587449421299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45979.587449421299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45979.587449421299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45979.587449421299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45979.587449421299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45979.587449421299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45979.587449421299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45979.587449421299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45979.587449421299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45979.587449421299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45979.587449421299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45979.587449421299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45979.587449421299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45979.587449421299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45979.587449421299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45979.587449421299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45979.587449421299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45979.587449421299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45979.587449421299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45979.587449421299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45979.587449421299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45979.587449421299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45979.587449421299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45979.587449421299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45979.587449421299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45979.587449421299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45979.587449421299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45979.587449421299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45979.587449421299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45979.587449421299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ref="G198:G261" ca="1" si="4">IFERROR(NOW()-F198,"-")</f>
        <v>45979.587449421299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45979.587449421299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45979.587449421299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45979.587449421299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45979.587449421299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45979.587449421299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45979.587449421299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45979.587449421299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45979.587449421299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45979.587449421299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45979.587449421299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45979.587449421299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45979.587449421299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45979.587449421299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45979.587449421299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45979.587449421299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45979.587449421299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45979.587449421299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45979.587449421299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45979.587449421299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45979.587449421299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45979.587449421299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45979.587449421299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45979.587449421299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45979.587449421299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45979.587449421299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45979.587449421299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45979.587449421299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45979.587449421299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45979.587449421299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45979.587449421299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45979.587449421299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45979.587449421299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45979.587449421299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45979.587449421299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45979.587449421299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45979.587449421299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45979.587449421299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45979.587449421299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45979.587449421299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45979.587449421299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45979.587449421299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45979.587449421299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45979.587449421299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45979.587449421299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45979.587449421299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45979.587449421299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45979.587449421299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45979.587449421299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45979.587449421299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45979.587449421299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45979.587449421299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45979.587449421299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45979.587449421299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45979.587449421299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45979.587449421299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45979.587449421299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45979.587449421299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45979.587449421299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45979.587449421299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45979.587449421299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45979.587449421299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45979.587449421299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45979.587449421299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ref="G262:G325" ca="1" si="5">IFERROR(NOW()-F262,"-")</f>
        <v>45979.587449421299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45979.587449421299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45979.587449421299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45979.587449421299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45979.587449421299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45979.587449421299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45979.587449421299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45979.587449421299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45979.587449421299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45979.587449421299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45979.587449421299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45979.587449421299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45979.587449421299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45979.587449421299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45979.587449421299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45979.587449421299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45979.587449421299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45979.587449421299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45979.587449421299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45979.587449421299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45979.587449421299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45979.587449421299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45979.587449421299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45979.587449421299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45979.587449421299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45979.587449421299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45979.587449421299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45979.587449421299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45979.587449421299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45979.587449421299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45979.587449421299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45979.587449421299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45979.587449421299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45979.587449421299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45979.587449421299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45979.587449421299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45979.587449421299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45979.587449421299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45979.587449421299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45979.587449421299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45979.587449421299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45979.587449421299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45979.587449421299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45979.587449421299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45979.587449421299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45979.587449421299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45979.587449421299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45979.587449421299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45979.587449421299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45979.587449421299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45979.587449421299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45979.587449421299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45979.587449421299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45979.587449421299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45979.587449421299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45979.587449421299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45979.587449421299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45979.587449421299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45979.587449421299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45979.587449421299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45979.587449421299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45979.587449421299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45979.587449421299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45979.587449421299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ref="G326:G389" ca="1" si="6">IFERROR(NOW()-F326,"-")</f>
        <v>45979.587449421299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45979.587449421299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45979.587449421299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45979.587449421299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45979.587449421299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45979.587449421299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45979.587449421299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45979.587449421299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45979.587449421299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45979.587449421299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45979.587449421299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45979.587449421299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45979.587449421299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45979.587449421299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45979.587449421299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45979.587449421299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45979.587449421299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45979.587449421299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45979.587449421299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45979.587449421299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45979.587449421299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45979.587449421299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45979.587449421299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45979.587449421299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45979.587449421299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45979.587449421299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45979.587449421299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45979.587449421299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45979.587449421299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45979.587449421299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45979.587449421299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45979.587449421299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45979.587449421299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45979.587449421299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45979.587449421299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45979.587449421299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45979.587449421299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45979.587449421299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45979.587449421299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45979.587449421299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45979.587449421299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45979.587449421299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45979.587449421299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45979.587449421299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45979.587449421299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45979.587449421299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45979.587449421299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45979.587449421299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45979.587449421299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45979.587449421299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45979.587449421299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45979.587449421299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45979.587449421299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45979.587449421299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45979.587449421299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45979.587449421299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45979.587449421299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45979.587449421299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45979.587449421299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45979.587449421299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45979.587449421299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45979.587449421299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45979.587449421299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45979.587449421299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ref="G390:G453" ca="1" si="7">IFERROR(NOW()-F390,"-")</f>
        <v>45979.587449421299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45979.587449421299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45979.587449421299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45979.587449421299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45979.587449421299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45979.587449421299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45979.587449421299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45979.587449421299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45979.587449421299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45979.587449421299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45979.587449421299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45979.587449421299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45979.587449421299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45979.587449421299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45979.587449421299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45979.587449421299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45979.587449421299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45979.587449421299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45979.587449421299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45979.587449421299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45979.587449421299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45979.587449421299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45979.587449421299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45979.587449421299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45979.587449421299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45979.587449421299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45979.587449421299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45979.587449421299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45979.587449421299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45979.587449421299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45979.587449421299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45979.587449421299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45979.587449421299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45979.587449421299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45979.587449421299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45979.587449421299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45979.587449421299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45979.587449421299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45979.587449421299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45979.587449421299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45979.587449421299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45979.587449421299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45979.587449421299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45979.587449421299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45979.587449421299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45979.587449421299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45979.587449421299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45979.587449421299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45979.587449421299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45979.587449421299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45979.587449421299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45979.587449421299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45979.587449421299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45979.587449421299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45979.587449421299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45979.587449421299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45979.587449421299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45979.587449421299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45979.587449421299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45979.587449421299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45979.587449421299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45979.587449421299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45979.587449421299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45979.587449421299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ref="G454:G517" ca="1" si="8">IFERROR(NOW()-F454,"-")</f>
        <v>45979.587449421299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45979.587449421299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45979.587449421299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45979.587449421299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45979.587449421299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45979.587449421299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45979.587449421299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45979.587449421299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45979.587449421299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45979.587449421299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45979.587449421299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45979.587449421299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45979.587449421299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45979.587449421299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45979.587449421299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45979.587449421299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45979.587449421299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45979.587449421299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45979.587449421299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45979.587449421299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45979.587449421299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45979.587449421299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45979.587449421299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45979.587449421299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45979.587449421299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45979.587449421299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45979.587449421299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45979.587449421299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45979.587449421299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45979.587449421299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45979.587449421299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45979.587449421299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45979.587449421299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45979.587449421299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45979.587449421299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45979.587449421299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45979.587449421299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45979.587449421299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45979.587449421299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45979.587449421299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45979.587449421299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45979.587449421299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45979.587449421299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45979.587449421299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45979.587449421299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45979.587449421299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45979.587449421299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45979.587449421299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45979.587449421299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45979.587449421299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45979.587449421299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45979.587449421299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45979.587449421299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45979.587449421299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45979.587449421299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45979.587449421299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45979.587449421299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45979.587449421299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45979.587449421299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45979.587449421299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45979.587449421299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45979.587449421299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45979.587449421299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45979.587449421299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ref="G518:G581" ca="1" si="9">IFERROR(NOW()-F518,"-")</f>
        <v>45979.587449421299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45979.587449421299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45979.587449421299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45979.587449421299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45979.587449421299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45979.587449421299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45979.587449421299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45979.587449421299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45979.587449421299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45979.587449421299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45979.587449421299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45979.587449421299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45979.587449421299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45979.587449421299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45979.587449421299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45979.587449421299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45979.587449421299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45979.587449421299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45979.587449421299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45979.587449421299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45979.587449421299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45979.587449421299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45979.587449421299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45979.587449421299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45979.587449421299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45979.587449421299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45979.587449421299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45979.587449421299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45979.587449421299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45979.587449421299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45979.587449421299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45979.587449421299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45979.587449421299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45979.587449421299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45979.587449421299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45979.587449421299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45979.587449421299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45979.587449421299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45979.587449421299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45979.587449421299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45979.587449421299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45979.587449421299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45979.587449421299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45979.587449421299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45979.587449421299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45979.587449421299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45979.587449421299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45979.587449421299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45979.587449421299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45979.587449421299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45979.587449421299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45979.587449421299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45979.587449421299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45979.587449421299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45979.587449421299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45979.587449421299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45979.587449421299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45979.587449421299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45979.587449421299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45979.587449421299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45979.587449421299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45979.587449421299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45979.587449421299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45979.587449421299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ref="G582:G645" ca="1" si="10">IFERROR(NOW()-F582,"-")</f>
        <v>45979.587449421299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45979.587449421299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45979.587449421299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45979.587449421299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45979.587449421299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45979.587449421299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45979.587449421299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45979.587449421299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45979.587449421299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45979.587449421299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45979.587449421299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45979.587449421299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45979.587449421299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45979.587449421299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45979.587449421299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45979.587449421299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45979.587449421299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45979.587449421299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45979.587449421299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45979.587449421299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45979.587449421299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45979.587449421299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45979.587449421299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45979.587449421299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45979.587449421299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45979.587449421299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45979.587449421299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45979.587449421299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45979.587449421299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45979.587449421299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45979.587449421299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45979.587449421299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45979.587449421299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45979.587449421299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45979.587449421299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45979.587449421299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45979.587449421299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45979.587449421299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45979.587449421299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45979.587449421299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45979.587449421299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45979.587449421299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45979.587449421299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45979.587449421299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45979.587449421299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45979.587449421299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45979.587449421299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45979.587449421299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45979.587449421299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45979.587449421299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45979.587449421299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45979.587449421299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45979.587449421299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45979.587449421299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45979.587449421299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45979.587449421299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45979.587449421299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45979.587449421299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45979.587449421299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45979.587449421299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45979.587449421299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45979.587449421299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45979.587449421299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45979.587449421299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ref="G646:G709" ca="1" si="11">IFERROR(NOW()-F646,"-")</f>
        <v>45979.587449421299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45979.587449421299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45979.587449421299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45979.587449421299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45979.587449421299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45979.587449421299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45979.587449421299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45979.587449421299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45979.587449421299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45979.587449421299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45979.587449421299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45979.587449421299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45979.587449421299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45979.587449421299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45979.587449421299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45979.587449421299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45979.587449421299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45979.587449421299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45979.587449421299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45979.587449421299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45979.587449421299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45979.587449421299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45979.587449421299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45979.587449421299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45979.587449421299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45979.587449421299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45979.587449421299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45979.587449421299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45979.587449421299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45979.587449421299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45979.587449421299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45979.587449421299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45979.587449421299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45979.587449421299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45979.587449421299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45979.587449421299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45979.587449421299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45979.587449421299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45979.587449421299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45979.587449421299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45979.587449421299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45979.587449421299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45979.587449421299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45979.587449421299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45979.587449421299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45979.587449421299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45979.587449421299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45979.587449421299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45979.587449421299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45979.587449421299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45979.587449421299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45979.587449421299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45979.587449421299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45979.587449421299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45979.587449421299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45979.587449421299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45979.587449421299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45979.587449421299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45979.587449421299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45979.587449421299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45979.587449421299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45979.587449421299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45979.587449421299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45979.587449421299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ref="G710:G773" ca="1" si="12">IFERROR(NOW()-F710,"-")</f>
        <v>45979.587449421299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45979.587449421299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45979.587449421299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45979.587449421299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45979.587449421299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45979.587449421299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45979.587449421299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45979.587449421299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45979.587449421299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45979.587449421299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45979.587449421299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45979.587449421299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45979.587449421299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45979.587449421299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45979.587449421299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45979.587449421299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45979.587449421299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45979.587449421299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45979.587449421299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45979.587449421299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45979.587449421299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45979.587449421299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45979.587449421299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45979.587449421299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45979.587449421299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45979.587449421299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45979.587449421299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45979.587449421299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45979.587449421299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45979.587449421299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45979.587449421299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45979.587449421299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45979.587449421299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45979.587449421299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45979.587449421299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45979.587449421299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45979.587449421299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45979.587449421299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45979.587449421299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45979.587449421299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45979.587449421299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45979.587449421299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45979.587449421299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45979.587449421299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45979.587449421299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45979.587449421299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45979.587449421299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45979.587449421299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45979.587449421299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45979.587449421299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45979.587449421299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45979.587449421299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45979.587449421299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45979.587449421299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45979.587449421299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45979.587449421299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45979.587449421299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45979.587449421299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45979.587449421299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45979.587449421299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45979.587449421299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45979.587449421299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45979.587449421299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45979.587449421299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ref="G774:G837" ca="1" si="13">IFERROR(NOW()-F774,"-")</f>
        <v>45979.587449421299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45979.587449421299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45979.587449421299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45979.587449421299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45979.587449421299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45979.587449421299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45979.587449421299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45979.587449421299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45979.587449421299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45979.587449421299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45979.587449421299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45979.587449421299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45979.587449421299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45979.587449421299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45979.587449421299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45979.587449421299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45979.587449421299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45979.587449421299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45979.587449421299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45979.587449421299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45979.587449421299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45979.587449421299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45979.587449421299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45979.587449421299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45979.587449421299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45979.587449421299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45979.587449421299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45979.587449421299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45979.587449421299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45979.587449421299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45979.587449421299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45979.587449421299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45979.587449421299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45979.587449421299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45979.587449421299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45979.587449421299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45979.587449421299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45979.587449421299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45979.587449421299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45979.587449421299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45979.587449421299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45979.587449421299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45979.587449421299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45979.587449421299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45979.587449421299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45979.587449421299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45979.587449421299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45979.587449421299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45979.587449421299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45979.587449421299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45979.587449421299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45979.587449421299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45979.587449421299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45979.587449421299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45979.587449421299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45979.587449421299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45979.587449421299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45979.587449421299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45979.587449421299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45979.587449421299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45979.587449421299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45979.587449421299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45979.587449421299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45979.587449421299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ref="G838:G901" ca="1" si="14">IFERROR(NOW()-F838,"-")</f>
        <v>45979.587449421299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45979.587449421299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45979.587449421299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45979.587449421299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45979.587449421299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45979.587449421299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45979.587449421299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45979.587449421299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45979.587449421299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45979.587449421299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45979.587449421299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45979.587449421299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45979.587449421299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45979.587449421299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45979.587449421299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45979.587449421299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45979.587449421299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45979.587449421299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45979.587449421299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45979.587449421299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45979.587449421299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45979.587449421299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45979.587449421299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45979.587449421299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45979.587449421299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45979.587449421299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45979.587449421299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45979.587449421299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45979.587449421299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45979.587449421299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45979.587449421299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45979.587449421299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45979.587449421299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45979.587449421299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45979.587449421299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45979.587449421299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45979.587449421299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45979.587449421299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45979.587449421299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45979.587449421299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45979.587449421299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45979.587449421299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45979.587449421299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45979.587449421299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45979.587449421299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45979.587449421299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45979.587449421299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45979.587449421299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45979.587449421299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45979.587449421299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45979.587449421299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45979.587449421299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45979.587449421299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45979.587449421299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45979.587449421299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45979.587449421299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45979.587449421299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45979.587449421299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45979.587449421299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45979.587449421299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45979.587449421299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45979.587449421299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45979.587449421299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45979.587449421299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ref="G902:G965" ca="1" si="15">IFERROR(NOW()-F902,"-")</f>
        <v>45979.587449421299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45979.587449421299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45979.587449421299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45979.587449421299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45979.587449421299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45979.587449421299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45979.587449421299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45979.587449421299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45979.587449421299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45979.587449421299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45979.587449421299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45979.587449421299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45979.587449421299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45979.587449421299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45979.587449421299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45979.587449421299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45979.587449421299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45979.587449421299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45979.587449421299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45979.587449421299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45979.587449421299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45979.587449421299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45979.587449421299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45979.587449421299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45979.587449421299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45979.587449421299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45979.587449421299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45979.587449421299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45979.587449421299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45979.587449421299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45979.587449421299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45979.587449421299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45979.587449421299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45979.587449421299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45979.587449421299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45979.587449421299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45979.587449421299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45979.587449421299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45979.587449421299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45979.587449421299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45979.587449421299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45979.587449421299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45979.587449421299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45979.587449421299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45979.587449421299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45979.587449421299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45979.587449421299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45979.587449421299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45979.587449421299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45979.587449421299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45979.587449421299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45979.587449421299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45979.587449421299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45979.587449421299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45979.587449421299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45979.587449421299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45979.587449421299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45979.587449421299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45979.587449421299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45979.587449421299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45979.587449421299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45979.587449421299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45979.587449421299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45979.587449421299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ref="G966:G980" ca="1" si="16">IFERROR(NOW()-F966,"-")</f>
        <v>45979.587449421299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45979.587449421299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45979.587449421299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45979.587449421299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45979.587449421299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45979.587449421299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45979.587449421299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45979.587449421299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45979.587449421299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45979.587449421299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45979.587449421299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45979.587449421299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45979.587449421299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45979.587449421299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45979.587449421299</v>
      </c>
      <c r="H980" s="22"/>
      <c r="I980" s="19" t="str">
        <f>IFERROR(VLOOKUP(D980,DB!A:F,6,0),"")</f>
        <v/>
      </c>
      <c r="J980" s="18" t="str">
        <f>IFERROR(VLOOKUP(D980,DB!A:G,7,0),"")</f>
        <v/>
      </c>
      <c r="K980" s="45"/>
      <c r="L980" s="23" t="str">
        <f>IFERROR(VLOOKUP(D980,DB!A:I,9,0),"")</f>
        <v/>
      </c>
    </row>
  </sheetData>
  <dataValidations count="2">
    <dataValidation allowBlank="1" showInputMessage="1" showErrorMessage="1" sqref="E1" xr:uid="{5914219A-CB83-432D-936A-CC0CB6F3982A}"/>
    <dataValidation type="list" allowBlank="1" showInputMessage="1" showErrorMessage="1" sqref="E2:E98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03"/>
  <sheetViews>
    <sheetView workbookViewId="0">
      <selection activeCell="K8" sqref="K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39112</v>
      </c>
      <c r="B2" s="91" t="str">
        <f>IFERROR(VLOOKUP(D2,DB!A:K,11,0),"")</f>
        <v>R4</v>
      </c>
      <c r="C2" s="93">
        <v>1</v>
      </c>
      <c r="D2" s="91" t="s">
        <v>35092</v>
      </c>
      <c r="E2" s="94" t="s">
        <v>39021</v>
      </c>
      <c r="F2" s="95">
        <v>45703.480717592596</v>
      </c>
      <c r="G2" s="96">
        <f ca="1">IFERROR(NOW()-F2,"")</f>
        <v>276.10673182870232</v>
      </c>
      <c r="H2" s="95">
        <v>45703.474768518521</v>
      </c>
      <c r="I2" s="95" t="str">
        <f>IFERROR(VLOOKUP(D2,DB!A:F,6,0),"")</f>
        <v>SCECO</v>
      </c>
      <c r="J2" s="95" t="str">
        <f>IFERROR(VLOOKUP(D2,DB!A:G,7,0),"")</f>
        <v>Dead</v>
      </c>
      <c r="K2" s="97" t="s">
        <v>39113</v>
      </c>
      <c r="L2" s="91" t="str">
        <f>IFERROR(VLOOKUP(D2,DB!A:I,9,0),"")</f>
        <v>Latis</v>
      </c>
    </row>
    <row r="3" spans="1:16" ht="15" customHeight="1">
      <c r="A3" s="113" t="s">
        <v>39114</v>
      </c>
      <c r="B3" s="113" t="str">
        <f>IFERROR(VLOOKUP(D3,DB!A:K,11,0),"")</f>
        <v>R4</v>
      </c>
      <c r="C3" s="93">
        <v>2</v>
      </c>
      <c r="D3" s="91" t="s">
        <v>35911</v>
      </c>
      <c r="E3" s="94" t="s">
        <v>39021</v>
      </c>
      <c r="F3" s="95">
        <v>45979.575162037036</v>
      </c>
      <c r="G3" s="96">
        <f ca="1">IFERROR(NOW()-F3,"")</f>
        <v>1.2287384262890555E-2</v>
      </c>
      <c r="H3" s="95">
        <v>45979.56927083333</v>
      </c>
      <c r="I3" s="113" t="str">
        <f>IFERROR(VLOOKUP(D3,DB!A:F,6,0),"")</f>
        <v>SCECO</v>
      </c>
      <c r="J3" s="113" t="str">
        <f>IFERROR(VLOOKUP(D3,DB!A:G,7,0),"")</f>
        <v>Dead</v>
      </c>
      <c r="K3" s="97" t="s">
        <v>39115</v>
      </c>
      <c r="L3" s="91" t="str">
        <f>IFERROR(VLOOKUP(D3,DB!A:I,9,0),"")</f>
        <v>Latis</v>
      </c>
    </row>
    <row r="4" spans="1:16" ht="15" customHeight="1">
      <c r="A4" s="113"/>
      <c r="B4" s="113" t="str">
        <f>IFERROR(VLOOKUP(D4,DB!A:K,11,0),"")</f>
        <v/>
      </c>
      <c r="C4" s="93"/>
      <c r="D4" s="91"/>
      <c r="E4" s="94"/>
      <c r="F4" s="95"/>
      <c r="G4" s="96">
        <f ca="1">IFERROR(NOW()-F4,"")</f>
        <v>45979.587449421299</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ca="1">IFERROR(NOW()-F5,"")</f>
        <v>45979.587449421299</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45979.587449421299</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45979.587449421299</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45979.587449421299</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45979.587449421299</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45979.587449421299</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ref="G11:G73" ca="1" si="0">IFERROR(NOW()-F11,"")</f>
        <v>45979.587449421299</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45979.587449421299</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45979.587449421299</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45979.587449421299</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45979.587449421299</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45979.587449421299</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45979.587449421299</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45979.587449421299</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45979.587449421299</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45979.587449421299</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45979.587449421299</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45979.587449421299</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45979.587449421299</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45979.587449421299</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45979.587449421299</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45979.587449421299</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45979.587449421299</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45979.587449421299</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45979.587449421299</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45979.587449421299</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45979.587449421299</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45979.587449421299</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45979.587449421299</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45979.587449421299</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45979.587449421299</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45979.587449421299</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45979.587449421299</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45979.587449421299</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45979.587449421299</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45979.587449421299</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45979.587449421299</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45979.587449421299</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45979.587449421299</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45979.587449421299</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45979.587449421299</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45979.587449421299</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45979.587449421299</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45979.587449421299</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45979.587449421299</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45979.587449421299</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45979.587449421299</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45979.587449421299</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45979.587449421299</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45979.587449421299</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45979.587449421299</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45979.587449421299</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45979.587449421299</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45979.587449421299</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45979.587449421299</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45979.587449421299</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45979.587449421299</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45979.587449421299</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45979.587449421299</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45979.587449421299</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45979.587449421299</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45979.587449421299</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45979.587449421299</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45979.587449421299</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45979.587449421299</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45979.587449421299</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45979.587449421299</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0"/>
        <v>45979.587449421299</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0"/>
        <v>45979.587449421299</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ref="G74:G137" ca="1" si="1">IFERROR(NOW()-F74,"")</f>
        <v>45979.587449421299</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45979.587449421299</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45979.587449421299</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45979.587449421299</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45979.587449421299</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45979.587449421299</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45979.587449421299</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45979.587449421299</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45979.587449421299</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45979.587449421299</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45979.587449421299</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45979.587449421299</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45979.587449421299</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45979.587449421299</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45979.587449421299</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45979.587449421299</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45979.587449421299</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45979.587449421299</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45979.587449421299</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45979.587449421299</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45979.587449421299</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45979.587449421299</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45979.587449421299</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45979.587449421299</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45979.587449421299</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45979.587449421299</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45979.587449421299</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45979.587449421299</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45979.587449421299</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45979.587449421299</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45979.587449421299</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45979.587449421299</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45979.587449421299</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45979.587449421299</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45979.587449421299</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45979.587449421299</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45979.587449421299</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45979.587449421299</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45979.587449421299</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45979.587449421299</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45979.587449421299</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45979.587449421299</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45979.587449421299</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45979.587449421299</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45979.587449421299</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45979.587449421299</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45979.587449421299</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45979.587449421299</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45979.587449421299</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45979.587449421299</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45979.587449421299</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45979.587449421299</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45979.587449421299</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45979.587449421299</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45979.587449421299</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45979.587449421299</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45979.587449421299</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45979.587449421299</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45979.587449421299</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45979.587449421299</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45979.587449421299</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45979.587449421299</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1"/>
        <v>45979.587449421299</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1"/>
        <v>45979.587449421299</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ref="G138:G201" ca="1" si="2">IFERROR(NOW()-F138,"")</f>
        <v>45979.587449421299</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45979.587449421299</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45979.587449421299</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45979.587449421299</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45979.587449421299</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45979.587449421299</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45979.587449421299</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45979.587449421299</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45979.587449421299</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45979.587449421299</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45979.587449421299</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45979.587449421299</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45979.587449421299</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45979.587449421299</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45979.587449421299</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45979.587449421299</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45979.587449421299</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45979.587449421299</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45979.587449421299</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45979.587449421299</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45979.587449421299</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45979.587449421299</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45979.587449421299</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45979.587449421299</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45979.587449421299</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45979.587449421299</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45979.587449421299</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45979.587449421299</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45979.587449421299</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45979.587449421299</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45979.587449421299</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45979.587449421299</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45979.587449421299</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45979.587449421299</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45979.587449421299</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45979.587449421299</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45979.587449421299</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45979.587449421299</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45979.587449421299</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45979.587449421299</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45979.587449421299</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45979.587449421299</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45979.587449421299</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45979.587449421299</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45979.587449421299</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45979.587449421299</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45979.587449421299</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45979.587449421299</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45979.587449421299</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45979.587449421299</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45979.587449421299</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45979.587449421299</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45979.587449421299</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45979.587449421299</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45979.587449421299</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45979.587449421299</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45979.587449421299</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45979.587449421299</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45979.587449421299</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45979.587449421299</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45979.587449421299</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45979.587449421299</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2"/>
        <v>45979.587449421299</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2"/>
        <v>45979.587449421299</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ref="G202:G265" ca="1" si="3">IFERROR(NOW()-F202,"")</f>
        <v>45979.587449421299</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45979.587449421299</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45979.587449421299</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45979.587449421299</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45979.587449421299</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45979.587449421299</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45979.587449421299</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45979.587449421299</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45979.587449421299</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45979.587449421299</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45979.587449421299</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45979.587449421299</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45979.587449421299</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45979.587449421299</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45979.587449421299</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45979.587449421299</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45979.587449421299</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45979.587449421299</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45979.587449421299</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45979.587449421299</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45979.587449421299</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45979.587449421299</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45979.587449421299</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45979.587449421299</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45979.587449421299</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45979.587449421299</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45979.587449421299</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45979.587449421299</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45979.587449421299</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45979.587449421299</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45979.587449421299</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45979.587449421299</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45979.587449421299</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45979.587449421299</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45979.587449421299</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45979.587449421299</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45979.587449421299</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45979.587449421299</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45979.587449421299</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45979.587449421299</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45979.587449421299</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45979.587449421299</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45979.587449421299</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45979.587449421299</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45979.587449421299</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45979.587449421299</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45979.587449421299</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45979.587449421299</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45979.587449421299</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45979.587449421299</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45979.587449421299</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45979.587449421299</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45979.587449421299</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45979.587449421299</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45979.587449421299</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45979.587449421299</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45979.587449421299</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45979.587449421299</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45979.587449421299</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45979.587449421299</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45979.587449421299</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45979.587449421299</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3"/>
        <v>45979.587449421299</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3"/>
        <v>45979.587449421299</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ref="G266:G329" ca="1" si="4">IFERROR(NOW()-F266,"")</f>
        <v>45979.587449421299</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45979.587449421299</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45979.587449421299</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45979.587449421299</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45979.587449421299</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45979.587449421299</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45979.587449421299</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45979.587449421299</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45979.587449421299</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45979.587449421299</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45979.587449421299</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45979.587449421299</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45979.587449421299</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45979.587449421299</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45979.587449421299</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45979.587449421299</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45979.587449421299</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45979.587449421299</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45979.587449421299</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45979.587449421299</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45979.587449421299</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45979.587449421299</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45979.587449421299</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45979.587449421299</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45979.587449421299</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45979.587449421299</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45979.587449421299</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45979.587449421299</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45979.587449421299</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45979.587449421299</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45979.587449421299</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45979.587449421299</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45979.587449421299</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45979.587449421299</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45979.587449421299</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45979.587449421299</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45979.587449421299</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45979.587449421299</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45979.587449421299</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45979.587449421299</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45979.587449421299</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45979.587449421299</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45979.587449421299</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45979.587449421299</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45979.587449421299</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45979.587449421299</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45979.587449421299</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45979.587449421299</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45979.587449421299</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45979.587449421299</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45979.587449421299</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45979.587449421299</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45979.587449421299</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45979.587449421299</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45979.587449421299</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45979.587449421299</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45979.587449421299</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45979.587449421299</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45979.587449421299</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45979.587449421299</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45979.587449421299</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45979.587449421299</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4"/>
        <v>45979.587449421299</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4"/>
        <v>45979.587449421299</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ref="G330:G393" ca="1" si="5">IFERROR(NOW()-F330,"")</f>
        <v>45979.587449421299</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45979.587449421299</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45979.587449421299</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45979.587449421299</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45979.587449421299</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45979.587449421299</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45979.587449421299</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45979.587449421299</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45979.587449421299</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45979.587449421299</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45979.587449421299</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45979.587449421299</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45979.587449421299</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45979.587449421299</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45979.587449421299</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45979.587449421299</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45979.587449421299</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45979.587449421299</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45979.587449421299</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45979.587449421299</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45979.587449421299</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45979.587449421299</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45979.587449421299</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45979.587449421299</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45979.587449421299</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45979.587449421299</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45979.587449421299</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45979.587449421299</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45979.587449421299</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45979.587449421299</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45979.587449421299</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45979.587449421299</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45979.587449421299</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45979.587449421299</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45979.587449421299</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45979.587449421299</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45979.587449421299</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45979.587449421299</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45979.587449421299</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45979.587449421299</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45979.587449421299</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45979.587449421299</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45979.587449421299</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45979.587449421299</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45979.587449421299</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45979.587449421299</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45979.587449421299</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45979.587449421299</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45979.587449421299</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45979.587449421299</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45979.587449421299</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45979.587449421299</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45979.587449421299</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45979.587449421299</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45979.587449421299</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45979.587449421299</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45979.587449421299</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45979.587449421299</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45979.587449421299</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45979.587449421299</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45979.587449421299</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45979.587449421299</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5"/>
        <v>45979.587449421299</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5"/>
        <v>45979.587449421299</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ref="G394:G457" ca="1" si="6">IFERROR(NOW()-F394,"")</f>
        <v>45979.587449421299</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45979.587449421299</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45979.587449421299</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45979.587449421299</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45979.587449421299</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45979.587449421299</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45979.587449421299</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45979.587449421299</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45979.587449421299</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45979.587449421299</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45979.587449421299</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45979.587449421299</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45979.587449421299</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45979.587449421299</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45979.587449421299</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45979.587449421299</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45979.587449421299</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45979.587449421299</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45979.587449421299</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45979.587449421299</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45979.587449421299</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45979.587449421299</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45979.587449421299</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45979.587449421299</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45979.587449421299</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45979.587449421299</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45979.587449421299</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45979.587449421299</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45979.587449421299</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45979.587449421299</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45979.587449421299</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45979.587449421299</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45979.587449421299</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45979.587449421299</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45979.587449421299</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45979.587449421299</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45979.587449421299</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45979.587449421299</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45979.587449421299</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45979.587449421299</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45979.587449421299</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45979.587449421299</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45979.587449421299</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45979.587449421299</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45979.587449421299</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45979.587449421299</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45979.587449421299</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45979.587449421299</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45979.587449421299</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45979.587449421299</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45979.587449421299</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45979.587449421299</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45979.587449421299</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45979.587449421299</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45979.587449421299</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45979.587449421299</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45979.587449421299</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45979.587449421299</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45979.587449421299</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45979.587449421299</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45979.587449421299</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45979.587449421299</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6"/>
        <v>45979.587449421299</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6"/>
        <v>45979.587449421299</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ref="G458:G503" ca="1" si="7">IFERROR(NOW()-F458,"")</f>
        <v>45979.587449421299</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45979.587449421299</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45979.587449421299</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45979.587449421299</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45979.587449421299</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45979.587449421299</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45979.587449421299</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45979.587449421299</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45979.587449421299</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45979.587449421299</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45979.587449421299</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45979.587449421299</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45979.587449421299</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45979.587449421299</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45979.587449421299</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45979.587449421299</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45979.587449421299</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45979.587449421299</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45979.587449421299</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45979.587449421299</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45979.587449421299</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45979.587449421299</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45979.587449421299</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45979.587449421299</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45979.587449421299</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45979.587449421299</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45979.587449421299</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45979.587449421299</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45979.587449421299</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45979.587449421299</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45979.587449421299</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45979.587449421299</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45979.587449421299</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45979.587449421299</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45979.587449421299</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45979.587449421299</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45979.587449421299</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45979.587449421299</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45979.587449421299</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45979.587449421299</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45979.587449421299</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45979.587449421299</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45979.587449421299</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45979.587449421299</v>
      </c>
      <c r="H501" s="95"/>
      <c r="I501" s="113" t="str">
        <f>IFERROR(VLOOKUP(D501,DB!A:F,6,0),"")</f>
        <v/>
      </c>
      <c r="J501" s="113" t="str">
        <f>IFERROR(VLOOKUP(D501,DB!A:G,7,0),"")</f>
        <v/>
      </c>
      <c r="K501" s="97"/>
      <c r="L501" s="91" t="str">
        <f>IFERROR(VLOOKUP(D501,DB!A:I,9,0),"")</f>
        <v/>
      </c>
    </row>
    <row r="502" spans="1:12" ht="15" customHeight="1">
      <c r="A502" s="113"/>
      <c r="B502" s="113" t="str">
        <f>IFERROR(VLOOKUP(D502,DB!A:K,11,0),"")</f>
        <v/>
      </c>
      <c r="C502" s="93"/>
      <c r="D502" s="91"/>
      <c r="E502" s="94"/>
      <c r="F502" s="95"/>
      <c r="G502" s="96">
        <f t="shared" ca="1" si="7"/>
        <v>45979.587449421299</v>
      </c>
      <c r="H502" s="95"/>
      <c r="I502" s="113" t="str">
        <f>IFERROR(VLOOKUP(D502,DB!A:F,6,0),"")</f>
        <v/>
      </c>
      <c r="J502" s="113" t="str">
        <f>IFERROR(VLOOKUP(D502,DB!A:G,7,0),"")</f>
        <v/>
      </c>
      <c r="K502" s="97"/>
      <c r="L502" s="91" t="str">
        <f>IFERROR(VLOOKUP(D502,DB!A:I,9,0),"")</f>
        <v/>
      </c>
    </row>
    <row r="503" spans="1:12" ht="15" customHeight="1">
      <c r="A503" s="113"/>
      <c r="B503" s="113" t="str">
        <f>IFERROR(VLOOKUP(D503,DB!A:K,11,0),"")</f>
        <v/>
      </c>
      <c r="C503" s="93"/>
      <c r="D503" s="91"/>
      <c r="E503" s="94"/>
      <c r="F503" s="95"/>
      <c r="G503" s="96">
        <f t="shared" ca="1" si="7"/>
        <v>45979.587449421299</v>
      </c>
      <c r="H503" s="95"/>
      <c r="I503" s="113" t="str">
        <f>IFERROR(VLOOKUP(D503,DB!A:F,6,0),"")</f>
        <v/>
      </c>
      <c r="J503" s="113" t="str">
        <f>IFERROR(VLOOKUP(D503,DB!A:G,7,0),"")</f>
        <v/>
      </c>
      <c r="K503" s="97"/>
      <c r="L503" s="91" t="str">
        <f>IFERROR(VLOOKUP(D503,DB!A:I,9,0),"")</f>
        <v/>
      </c>
    </row>
  </sheetData>
  <dataValidations count="2">
    <dataValidation allowBlank="1" showInputMessage="1" showErrorMessage="1" sqref="E1" xr:uid="{A4F81451-56CC-4543-9497-104C4E44EE4B}"/>
    <dataValidation type="list" allowBlank="1" showInputMessage="1" showErrorMessage="1" sqref="E2:E50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84"/>
  <sheetViews>
    <sheetView tabSelected="1" workbookViewId="0">
      <selection activeCell="D10" sqref="D10"/>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39116</v>
      </c>
      <c r="B2" s="37" t="str">
        <f>IFERROR(VLOOKUP(D2,DB!A:K,11,0),"")</f>
        <v>R5</v>
      </c>
      <c r="C2" s="37">
        <v>3</v>
      </c>
      <c r="D2" s="106" t="s">
        <v>36011</v>
      </c>
      <c r="E2" s="37" t="s">
        <v>39021</v>
      </c>
      <c r="F2" s="38">
        <v>45891.832060185188</v>
      </c>
      <c r="G2" s="108">
        <f ca="1">IFERROR(NOW()-F2,"")</f>
        <v>87.755389236110204</v>
      </c>
      <c r="H2" s="38">
        <v>45891.790393518517</v>
      </c>
      <c r="I2" s="37" t="str">
        <f>IFERROR(VLOOKUP(D2,DB!A:F,6,0),"")</f>
        <v>Generator-SG</v>
      </c>
      <c r="J2" s="37" t="str">
        <f>IFERROR(VLOOKUP(D2,DB!A:G,7,0),"")</f>
        <v>Vandalized</v>
      </c>
      <c r="K2" s="37" t="s">
        <v>39117</v>
      </c>
      <c r="L2" s="37" t="str">
        <f>IFERROR(VLOOKUP(D2,DB!A:I,9,0),"")</f>
        <v>Latis</v>
      </c>
      <c r="M2" s="105"/>
    </row>
    <row r="3" spans="1:13" ht="30">
      <c r="A3" s="37" t="s">
        <v>39118</v>
      </c>
      <c r="B3" s="37" t="str">
        <f>IFERROR(VLOOKUP(D3,DB!A:K,11,0),"")</f>
        <v>R5</v>
      </c>
      <c r="C3" s="37">
        <v>1</v>
      </c>
      <c r="D3" s="37" t="s">
        <v>33268</v>
      </c>
      <c r="E3" s="37" t="s">
        <v>39100</v>
      </c>
      <c r="F3" s="38">
        <v>45926.188877314817</v>
      </c>
      <c r="G3" s="108">
        <f t="shared" ref="G3" ca="1" si="0">IFERROR(NOW()-F3,"")</f>
        <v>53.398572106481879</v>
      </c>
      <c r="H3" s="38">
        <v>45926.158159722225</v>
      </c>
      <c r="I3" s="37" t="str">
        <f>IFERROR(VLOOKUP(D3,DB!A:F,6,0),"")</f>
        <v>SCECO</v>
      </c>
      <c r="J3" s="37" t="str">
        <f>IFERROR(VLOOKUP(D3,DB!A:G,7,0),"")</f>
        <v>Good</v>
      </c>
      <c r="K3" s="37" t="s">
        <v>39119</v>
      </c>
      <c r="L3" s="37" t="str">
        <f>IFERROR(VLOOKUP(D3,DB!A:I,9,0),"")</f>
        <v>Latis</v>
      </c>
      <c r="M3" s="105"/>
    </row>
    <row r="4" spans="1:13" ht="48" customHeight="1">
      <c r="A4" s="109" t="s">
        <v>39120</v>
      </c>
      <c r="B4" s="109" t="str">
        <f>IFERROR(VLOOKUP(D4,DB!A:K,11,0),"")</f>
        <v>R5</v>
      </c>
      <c r="C4" s="109">
        <v>1</v>
      </c>
      <c r="D4" s="109" t="s">
        <v>34758</v>
      </c>
      <c r="E4" s="109" t="s">
        <v>39100</v>
      </c>
      <c r="F4" s="110">
        <v>45948.661111111112</v>
      </c>
      <c r="G4" s="111">
        <f t="shared" ref="G4" ca="1" si="1">IFERROR(NOW()-F4,"")</f>
        <v>30.926338310186111</v>
      </c>
      <c r="H4" s="110">
        <v>45948.661111111112</v>
      </c>
      <c r="I4" s="109" t="str">
        <f>IFERROR(VLOOKUP(D4,DB!A:F,6,0),"")</f>
        <v>SCECO</v>
      </c>
      <c r="J4" s="109" t="str">
        <f>IFERROR(VLOOKUP(D4,DB!A:G,7,0),"")</f>
        <v>Dead</v>
      </c>
      <c r="K4" s="109" t="s">
        <v>39121</v>
      </c>
      <c r="L4" s="109" t="str">
        <f>IFERROR(VLOOKUP(D4,DB!A:I,9,0),"")</f>
        <v>Latis</v>
      </c>
    </row>
    <row r="5" spans="1:13">
      <c r="A5" s="109" t="s">
        <v>39122</v>
      </c>
      <c r="B5" s="109" t="str">
        <f>IFERROR(VLOOKUP(D5,DB!A:K,11,0),"")</f>
        <v>R5</v>
      </c>
      <c r="C5" s="109">
        <v>1</v>
      </c>
      <c r="D5" s="109" t="s">
        <v>33371</v>
      </c>
      <c r="E5" s="109" t="s">
        <v>39021</v>
      </c>
      <c r="F5" s="135">
        <v>45977.514803240738</v>
      </c>
      <c r="G5" s="111">
        <f ca="1">IFERROR(NOW()-F5,"")</f>
        <v>2.0726461805606959</v>
      </c>
      <c r="H5" s="135">
        <v>45977.468807870369</v>
      </c>
      <c r="I5" s="109" t="str">
        <f>IFERROR(VLOOKUP(D5,DB!A:F,6,0),"")</f>
        <v>SCECO</v>
      </c>
      <c r="J5" s="109" t="str">
        <f>IFERROR(VLOOKUP(D5,DB!A:G,7,0),"")</f>
        <v>Weak</v>
      </c>
      <c r="K5" s="109" t="s">
        <v>39123</v>
      </c>
      <c r="L5" s="109" t="str">
        <f>IFERROR(VLOOKUP(D5,DB!A:I,9,0),"")</f>
        <v>Latis</v>
      </c>
    </row>
    <row r="6" spans="1:13">
      <c r="A6" s="109" t="s">
        <v>39124</v>
      </c>
      <c r="B6" s="109" t="str">
        <f>IFERROR(VLOOKUP(D6,DB!A:K,11,0),"")</f>
        <v>R5</v>
      </c>
      <c r="C6" s="109">
        <v>5</v>
      </c>
      <c r="D6" s="109" t="s">
        <v>33038</v>
      </c>
      <c r="E6" s="109" t="s">
        <v>39100</v>
      </c>
      <c r="F6" s="109" t="s">
        <v>24</v>
      </c>
      <c r="G6" s="111" t="str">
        <f ca="1">IFERROR(NOW()-F6,"")</f>
        <v/>
      </c>
      <c r="H6" s="135">
        <v>45979.567407407405</v>
      </c>
      <c r="I6" s="109" t="str">
        <f>IFERROR(VLOOKUP(D6,DB!A:F,6,0),"")</f>
        <v>SCECO</v>
      </c>
      <c r="J6" s="109" t="str">
        <f>IFERROR(VLOOKUP(D6,DB!A:G,7,0),"")</f>
        <v>Dead</v>
      </c>
      <c r="K6" s="109" t="s">
        <v>39125</v>
      </c>
      <c r="L6" s="109" t="str">
        <f>IFERROR(VLOOKUP(D6,DB!A:I,9,0),"")</f>
        <v>Latis</v>
      </c>
    </row>
    <row r="7" spans="1:13">
      <c r="A7" s="109"/>
      <c r="B7" s="109" t="str">
        <f>IFERROR(VLOOKUP(D7,DB!A:K,11,0),"")</f>
        <v/>
      </c>
      <c r="C7" s="109"/>
      <c r="D7"/>
      <c r="E7" s="109"/>
      <c r="F7" s="109"/>
      <c r="G7" s="111">
        <f ca="1">IFERROR(NOW()-F7,"")</f>
        <v>45979.587449421299</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45979.587449421299</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45979.587449421299</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45979.587449421299</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45979.587449421299</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45979.587449421299</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45979.587449421299</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45979.587449421299</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45979.587449421299</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45979.587449421299</v>
      </c>
      <c r="H16" s="109"/>
      <c r="I16" s="109"/>
      <c r="J16" s="109" t="str">
        <f>IFERROR(VLOOKUP(D16,DB!A:G,7,0),"")</f>
        <v/>
      </c>
      <c r="K16" s="109"/>
      <c r="L16" s="109" t="str">
        <f>IFERROR(VLOOKUP(D16,DB!A:I,9,0),"")</f>
        <v/>
      </c>
    </row>
    <row r="17" spans="1:12">
      <c r="A17" s="109"/>
      <c r="B17" s="109" t="str">
        <f>IFERROR(VLOOKUP(D17,DB!A:K,11,0),"")</f>
        <v/>
      </c>
      <c r="C17" s="109"/>
      <c r="D17" s="109"/>
      <c r="E17" s="109"/>
      <c r="F17" s="109"/>
      <c r="G17" s="111">
        <f ca="1">IFERROR(NOW()-F17,"")</f>
        <v>45979.587449421299</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45979.587449421299</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45979.587449421299</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45979.587449421299</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45979.587449421299</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45979.587449421299</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45979.587449421299</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45979.587449421299</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45979.587449421299</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45979.587449421299</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45979.587449421299</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45979.587449421299</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45979.587449421299</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45979.587449421299</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45979.587449421299</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45979.587449421299</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45979.587449421299</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45979.587449421299</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45979.587449421299</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45979.587449421299</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45979.587449421299</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45979.587449421299</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45979.587449421299</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45979.587449421299</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45979.587449421299</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45979.587449421299</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45979.587449421299</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45979.587449421299</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45979.587449421299</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45979.587449421299</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45979.587449421299</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45979.587449421299</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45979.587449421299</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45979.587449421299</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45979.587449421299</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45979.587449421299</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45979.587449421299</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45979.587449421299</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45979.587449421299</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45979.587449421299</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45979.587449421299</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45979.587449421299</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45979.587449421299</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45979.587449421299</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45979.587449421299</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45979.587449421299</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45979.587449421299</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45979.587449421299</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45979.587449421299</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45979.587449421299</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45979.587449421299</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45979.587449421299</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45979.587449421299</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45979.587449421299</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45979.587449421299</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45979.587449421299</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45979.587449421299</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45979.587449421299</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45979.587449421299</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45979.587449421299</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45979.587449421299</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45979.587449421299</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45979.587449421299</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45979.587449421299</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45979.587449421299</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45979.587449421299</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45979.587449421299</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45979.587449421299</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45979.587449421299</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45979.587449421299</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45979.587449421299</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45979.587449421299</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45979.587449421299</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45979.587449421299</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45979.587449421299</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45979.587449421299</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45979.587449421299</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45979.587449421299</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45979.587449421299</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45979.587449421299</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45979.587449421299</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45979.587449421299</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45979.587449421299</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45979.587449421299</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45979.587449421299</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45979.587449421299</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45979.587449421299</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45979.587449421299</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45979.587449421299</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45979.587449421299</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45979.587449421299</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45979.587449421299</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45979.587449421299</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45979.587449421299</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45979.587449421299</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45979.587449421299</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45979.587449421299</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45979.587449421299</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45979.587449421299</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45979.587449421299</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45979.587449421299</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45979.587449421299</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45979.587449421299</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45979.587449421299</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45979.587449421299</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45979.587449421299</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45979.587449421299</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45979.587449421299</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45979.587449421299</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45979.587449421299</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45979.587449421299</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45979.587449421299</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45979.587449421299</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45979.587449421299</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45979.587449421299</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45979.587449421299</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45979.587449421299</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45979.587449421299</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45979.587449421299</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45979.587449421299</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45979.587449421299</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11">
        <f ca="1">IFERROR(NOW()-F138,"")</f>
        <v>45979.587449421299</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11">
        <f ca="1">IFERROR(NOW()-F139,"")</f>
        <v>45979.587449421299</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11">
        <f ca="1">IFERROR(NOW()-F140,"")</f>
        <v>45979.587449421299</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11">
        <f ca="1">IFERROR(NOW()-F141,"")</f>
        <v>45979.587449421299</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11">
        <f ca="1">IFERROR(NOW()-F142,"")</f>
        <v>45979.587449421299</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11">
        <f ca="1">IFERROR(NOW()-F143,"")</f>
        <v>45979.587449421299</v>
      </c>
      <c r="H143" s="109"/>
      <c r="I143" s="109" t="str">
        <f>IFERROR(VLOOKUP(D143,DB!A:F,6,0),"")</f>
        <v/>
      </c>
      <c r="J143" s="109" t="str">
        <f>IFERROR(VLOOKUP(D143,DB!A:G,7,0),"")</f>
        <v/>
      </c>
      <c r="K143" s="109"/>
      <c r="L143" s="109" t="str">
        <f>IFERROR(VLOOKUP(D143,DB!A:I,9,0),"")</f>
        <v/>
      </c>
    </row>
    <row r="144" spans="1:12">
      <c r="A144" s="109"/>
      <c r="B144" s="109" t="str">
        <f>IFERROR(VLOOKUP(D144,DB!A:K,11,0),"")</f>
        <v/>
      </c>
      <c r="C144" s="109"/>
      <c r="D144" s="109"/>
      <c r="E144" s="109"/>
      <c r="F144" s="109"/>
      <c r="G144" s="111">
        <f ca="1">IFERROR(NOW()-F144,"")</f>
        <v>45979.587449421299</v>
      </c>
      <c r="H144" s="109"/>
      <c r="I144" s="109" t="str">
        <f>IFERROR(VLOOKUP(D144,DB!A:F,6,0),"")</f>
        <v/>
      </c>
      <c r="J144" s="109" t="str">
        <f>IFERROR(VLOOKUP(D144,DB!A:G,7,0),"")</f>
        <v/>
      </c>
      <c r="K144" s="109"/>
      <c r="L144" s="109" t="str">
        <f>IFERROR(VLOOKUP(D144,DB!A:I,9,0),"")</f>
        <v/>
      </c>
    </row>
    <row r="145" spans="1:12">
      <c r="A145" s="138"/>
      <c r="B145" s="138" t="str">
        <f>IFERROR(VLOOKUP(D145,DB!A:K,11,0),"")</f>
        <v/>
      </c>
      <c r="C145" s="138"/>
      <c r="D145" s="138"/>
      <c r="E145" s="138"/>
      <c r="F145" s="139"/>
      <c r="G145" s="111">
        <f ca="1">IFERROR(NOW()-F145,"")</f>
        <v>45979.587449421299</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45979.587449421299</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45979.587449421299</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45979.587449421299</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45979.587449421299</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45979.587449421299</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45979.587449421299</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45979.587449421299</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45979.587449421299</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45979.587449421299</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45979.587449421299</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45979.587449421299</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45979.587449421299</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45979.587449421299</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45979.587449421299</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45979.587449421299</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45979.587449421299</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45979.587449421299</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45979.587449421299</v>
      </c>
      <c r="H163" s="139"/>
      <c r="I163" s="138" t="str">
        <f>IFERROR(VLOOKUP(D163,DB!A:F,6,0),"")</f>
        <v/>
      </c>
      <c r="J163" s="138" t="str">
        <f>IFERROR(VLOOKUP(D163,DB!A:G,7,0),"")</f>
        <v/>
      </c>
      <c r="K163" s="138"/>
      <c r="L163" s="138" t="str">
        <f>IFERROR(VLOOKUP(D163,DB!A:I,9,0),"")</f>
        <v/>
      </c>
    </row>
    <row r="164" spans="1:12">
      <c r="A164" s="138"/>
      <c r="B164" s="138" t="str">
        <f>IFERROR(VLOOKUP(D164,DB!A:K,11,0),"")</f>
        <v/>
      </c>
      <c r="C164" s="138"/>
      <c r="D164" s="138"/>
      <c r="E164" s="138"/>
      <c r="F164" s="139"/>
      <c r="G164" s="111">
        <f ca="1">IFERROR(NOW()-F164,"")</f>
        <v>45979.587449421299</v>
      </c>
      <c r="H164" s="139"/>
      <c r="I164" s="138" t="str">
        <f>IFERROR(VLOOKUP(D164,DB!A:F,6,0),"")</f>
        <v/>
      </c>
      <c r="J164" s="138" t="str">
        <f>IFERROR(VLOOKUP(D164,DB!A:G,7,0),"")</f>
        <v/>
      </c>
      <c r="K164" s="138"/>
      <c r="L164" s="138" t="str">
        <f>IFERROR(VLOOKUP(D164,DB!A:I,9,0),"")</f>
        <v/>
      </c>
    </row>
    <row r="165" spans="1:12">
      <c r="A165" s="138"/>
      <c r="B165" s="138" t="str">
        <f>IFERROR(VLOOKUP(D165,DB!A:K,11,0),"")</f>
        <v/>
      </c>
      <c r="C165" s="138"/>
      <c r="D165" s="138"/>
      <c r="E165" s="138"/>
      <c r="F165" s="139"/>
      <c r="G165" s="111">
        <f ca="1">IFERROR(NOW()-F165,"")</f>
        <v>45979.587449421299</v>
      </c>
      <c r="H165" s="139"/>
      <c r="I165" s="138" t="str">
        <f>IFERROR(VLOOKUP(D165,DB!A:F,6,0),"")</f>
        <v/>
      </c>
      <c r="J165" s="138" t="str">
        <f>IFERROR(VLOOKUP(D165,DB!A:G,7,0),"")</f>
        <v/>
      </c>
      <c r="K165" s="138"/>
      <c r="L165" s="138" t="str">
        <f>IFERROR(VLOOKUP(D165,DB!A:I,9,0),"")</f>
        <v/>
      </c>
    </row>
    <row r="166" spans="1:12">
      <c r="A166" s="138"/>
      <c r="B166" s="138" t="str">
        <f>IFERROR(VLOOKUP(D166,DB!A:K,11,0),"")</f>
        <v/>
      </c>
      <c r="C166" s="138"/>
      <c r="D166" s="138"/>
      <c r="E166" s="138"/>
      <c r="F166" s="139"/>
      <c r="G166" s="111">
        <f ca="1">IFERROR(NOW()-F166,"")</f>
        <v>45979.587449421299</v>
      </c>
      <c r="H166" s="139"/>
      <c r="I166" s="138" t="str">
        <f>IFERROR(VLOOKUP(D166,DB!A:F,6,0),"")</f>
        <v/>
      </c>
      <c r="J166" s="138" t="str">
        <f>IFERROR(VLOOKUP(D166,DB!A:G,7,0),"")</f>
        <v/>
      </c>
      <c r="K166" s="138"/>
      <c r="L166" s="138" t="str">
        <f>IFERROR(VLOOKUP(D166,DB!A:I,9,0),"")</f>
        <v/>
      </c>
    </row>
    <row r="167" spans="1:12">
      <c r="A167" s="138"/>
      <c r="B167" s="138" t="str">
        <f>IFERROR(VLOOKUP(D167,DB!A:K,11,0),"")</f>
        <v/>
      </c>
      <c r="C167" s="138"/>
      <c r="D167" s="138"/>
      <c r="E167" s="138"/>
      <c r="F167" s="139"/>
      <c r="G167" s="111">
        <f ca="1">IFERROR(NOW()-F167,"")</f>
        <v>45979.587449421299</v>
      </c>
      <c r="H167" s="139"/>
      <c r="I167" s="138" t="str">
        <f>IFERROR(VLOOKUP(D167,DB!A:F,6,0),"")</f>
        <v/>
      </c>
      <c r="J167" s="138" t="str">
        <f>IFERROR(VLOOKUP(D167,DB!A:G,7,0),"")</f>
        <v/>
      </c>
      <c r="K167" s="138"/>
      <c r="L167" s="138" t="str">
        <f>IFERROR(VLOOKUP(D167,DB!A:I,9,0),"")</f>
        <v/>
      </c>
    </row>
    <row r="168" spans="1:12">
      <c r="A168" s="138"/>
      <c r="B168" s="138" t="str">
        <f>IFERROR(VLOOKUP(D168,DB!A:K,11,0),"")</f>
        <v/>
      </c>
      <c r="C168" s="138"/>
      <c r="D168" s="138"/>
      <c r="E168" s="138"/>
      <c r="F168" s="139"/>
      <c r="G168" s="111">
        <f ca="1">IFERROR(NOW()-F168,"")</f>
        <v>45979.587449421299</v>
      </c>
      <c r="H168" s="139"/>
      <c r="I168" s="138" t="str">
        <f>IFERROR(VLOOKUP(D168,DB!A:F,6,0),"")</f>
        <v/>
      </c>
      <c r="J168" s="138" t="str">
        <f>IFERROR(VLOOKUP(D168,DB!A:G,7,0),"")</f>
        <v/>
      </c>
      <c r="K168" s="138"/>
      <c r="L168" s="138" t="str">
        <f>IFERROR(VLOOKUP(D168,DB!A:I,9,0),"")</f>
        <v/>
      </c>
    </row>
    <row r="169" spans="1:12">
      <c r="A169" s="138"/>
      <c r="B169" s="138" t="str">
        <f>IFERROR(VLOOKUP(D169,DB!A:K,11,0),"")</f>
        <v/>
      </c>
      <c r="C169" s="138"/>
      <c r="D169" s="138"/>
      <c r="E169" s="138"/>
      <c r="F169" s="139"/>
      <c r="G169" s="111">
        <f ca="1">IFERROR(NOW()-F169,"")</f>
        <v>45979.587449421299</v>
      </c>
      <c r="H169" s="139"/>
      <c r="I169" s="138" t="str">
        <f>IFERROR(VLOOKUP(D169,DB!A:F,6,0),"")</f>
        <v/>
      </c>
      <c r="J169" s="138" t="str">
        <f>IFERROR(VLOOKUP(D169,DB!A:G,7,0),"")</f>
        <v/>
      </c>
      <c r="K169" s="138"/>
      <c r="L169" s="138" t="str">
        <f>IFERROR(VLOOKUP(D169,DB!A:I,9,0),"")</f>
        <v/>
      </c>
    </row>
    <row r="170" spans="1:12">
      <c r="A170" s="138"/>
      <c r="B170" s="138" t="str">
        <f>IFERROR(VLOOKUP(D170,DB!A:K,11,0),"")</f>
        <v/>
      </c>
      <c r="C170" s="138"/>
      <c r="D170" s="138"/>
      <c r="E170" s="138"/>
      <c r="F170" s="139"/>
      <c r="G170" s="111">
        <f ca="1">IFERROR(NOW()-F170,"")</f>
        <v>45979.587449421299</v>
      </c>
      <c r="H170" s="139"/>
      <c r="I170" s="138" t="str">
        <f>IFERROR(VLOOKUP(D170,DB!A:F,6,0),"")</f>
        <v/>
      </c>
      <c r="J170" s="138" t="str">
        <f>IFERROR(VLOOKUP(D170,DB!A:G,7,0),"")</f>
        <v/>
      </c>
      <c r="K170" s="138"/>
      <c r="L170" s="138" t="str">
        <f>IFERROR(VLOOKUP(D170,DB!A:I,9,0),"")</f>
        <v/>
      </c>
    </row>
    <row r="171" spans="1:12">
      <c r="A171" s="138"/>
      <c r="B171" s="138" t="str">
        <f>IFERROR(VLOOKUP(D171,DB!A:K,11,0),"")</f>
        <v/>
      </c>
      <c r="C171" s="138"/>
      <c r="D171" s="138"/>
      <c r="E171" s="138"/>
      <c r="F171" s="139"/>
      <c r="G171" s="111">
        <f ca="1">IFERROR(NOW()-F171,"")</f>
        <v>45979.587449421299</v>
      </c>
      <c r="H171" s="139"/>
      <c r="I171" s="138" t="str">
        <f>IFERROR(VLOOKUP(D171,DB!A:F,6,0),"")</f>
        <v/>
      </c>
      <c r="J171" s="138" t="str">
        <f>IFERROR(VLOOKUP(D171,DB!A:G,7,0),"")</f>
        <v/>
      </c>
      <c r="K171" s="138"/>
      <c r="L171" s="138" t="str">
        <f>IFERROR(VLOOKUP(D171,DB!A:I,9,0),"")</f>
        <v/>
      </c>
    </row>
    <row r="172" spans="1:12">
      <c r="A172" s="138"/>
      <c r="B172" s="138" t="str">
        <f>IFERROR(VLOOKUP(D172,DB!A:K,11,0),"")</f>
        <v/>
      </c>
      <c r="C172" s="138"/>
      <c r="D172" s="138"/>
      <c r="E172" s="138"/>
      <c r="F172" s="139"/>
      <c r="G172" s="111">
        <f ca="1">IFERROR(NOW()-F172,"")</f>
        <v>45979.587449421299</v>
      </c>
      <c r="H172" s="139"/>
      <c r="I172" s="138" t="str">
        <f>IFERROR(VLOOKUP(D172,DB!A:F,6,0),"")</f>
        <v/>
      </c>
      <c r="J172" s="138" t="str">
        <f>IFERROR(VLOOKUP(D172,DB!A:G,7,0),"")</f>
        <v/>
      </c>
      <c r="K172" s="138"/>
      <c r="L172" s="138" t="str">
        <f>IFERROR(VLOOKUP(D172,DB!A:I,9,0),"")</f>
        <v/>
      </c>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row r="184" spans="1:12">
      <c r="A184" s="109"/>
      <c r="B184" s="109"/>
      <c r="C184" s="109"/>
      <c r="D184" s="109"/>
      <c r="E184" s="109"/>
      <c r="F184" s="109"/>
      <c r="G184" s="109"/>
      <c r="H184" s="109"/>
      <c r="I184" s="109"/>
      <c r="J184" s="109"/>
      <c r="K184" s="109"/>
      <c r="L184" s="109"/>
    </row>
  </sheetData>
  <dataValidations count="2">
    <dataValidation allowBlank="1" showInputMessage="1" showErrorMessage="1" sqref="E1" xr:uid="{920C6338-E771-4DAE-8C89-92A9093EA4DE}"/>
    <dataValidation type="list" allowBlank="1" showInputMessage="1" showErrorMessage="1" sqref="E2:E17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78"/>
  <sheetViews>
    <sheetView workbookViewId="0">
      <selection activeCell="D3" sqref="D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44" ca="1" si="0">IFERROR(NOW()-F2,"-")</f>
        <v>45979.587449421299</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45979.587449421299</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45979.587449421299</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45979.587449421299</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45979.587449421299</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45979.587449421299</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45979.587449421299</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45979.587449421299</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45979.587449421299</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45979.587449421299</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45979.587449421299</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45979.587449421299</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45979.587449421299</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45979.587449421299</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45979.587449421299</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45979.587449421299</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45979.587449421299</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45979.587449421299</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45979.587449421299</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45979.587449421299</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45979.587449421299</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45979.587449421299</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45979.587449421299</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45979.587449421299</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45979.587449421299</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45979.587449421299</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45979.587449421299</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45979.587449421299</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45979.587449421299</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45979.587449421299</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45979.587449421299</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45979.587449421299</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45979.587449421299</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45979.587449421299</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45979.587449421299</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45979.587449421299</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45979.587449421299</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45979.587449421299</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45979.587449421299</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45979.587449421299</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45979.587449421299</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45979.587449421299</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45979.587449421299</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ref="G45:G78" ca="1" si="1">IFERROR(NOW()-F45,"-")</f>
        <v>45979.587449421299</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45979.587449421299</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45979.587449421299</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45979.587449421299</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45979.587449421299</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45979.587449421299</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45979.587449421299</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45979.587449421299</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45979.587449421299</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45979.587449421299</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45979.587449421299</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45979.587449421299</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45979.587449421299</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45979.587449421299</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45979.587449421299</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45979.587449421299</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45979.587449421299</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45979.587449421299</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45979.587449421299</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45979.587449421299</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45979.587449421299</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45979.587449421299</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45979.587449421299</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45979.587449421299</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45979.587449421299</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45979.587449421299</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45979.587449421299</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45979.587449421299</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45979.587449421299</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45979.587449421299</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45979.587449421299</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45979.587449421299</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45979.587449421299</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45979.587449421299</v>
      </c>
      <c r="H78" s="121"/>
      <c r="I78" s="119" t="str">
        <f>IFERROR(VLOOKUP(D78,DB!A:F,6,0),"")</f>
        <v/>
      </c>
      <c r="J78" s="119" t="str">
        <f>IFERROR(VLOOKUP(D78,DB!A:G,7,0),"")</f>
        <v/>
      </c>
      <c r="K78" s="122"/>
      <c r="L78" s="123" t="str">
        <f>IFERROR(VLOOKUP(D78,DB!A:I,9,0),"")</f>
        <v/>
      </c>
    </row>
  </sheetData>
  <dataValidations count="2">
    <dataValidation allowBlank="1" showInputMessage="1" showErrorMessage="1" sqref="E1" xr:uid="{9E1BC488-8814-4F8A-8DBE-742B3278AB71}"/>
    <dataValidation type="list" allowBlank="1" showInputMessage="1" showErrorMessage="1" sqref="E2:E7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2025-11-18T11:06:38Z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