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507" documentId="13_ncr:1_{F6CB121F-512D-4AA6-A0C1-0FB36C537598}" xr6:coauthVersionLast="47" xr6:coauthVersionMax="47" xr10:uidLastSave="{4961D76D-72EF-4CF4-AD19-AF27A42E3CD4}"/>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J2" i="6"/>
  <c r="I2" i="6"/>
  <c r="G2" i="6"/>
  <c r="B2" i="6"/>
  <c r="B3" i="6"/>
  <c r="B4" i="6"/>
  <c r="B5" i="6"/>
  <c r="B6" i="6"/>
  <c r="B7" i="6"/>
  <c r="B8" i="6"/>
  <c r="B9" i="6"/>
  <c r="B10" i="6"/>
  <c r="B11" i="6"/>
  <c r="B12" i="6"/>
  <c r="B13" i="6"/>
  <c r="B14" i="6"/>
  <c r="B15" i="6"/>
  <c r="B16" i="6"/>
  <c r="B17" i="6"/>
  <c r="B18" i="6"/>
  <c r="B19" i="6"/>
  <c r="B20" i="6"/>
  <c r="B21" i="6"/>
  <c r="B22" i="6"/>
  <c r="B23" i="6"/>
  <c r="G3" i="6"/>
  <c r="G4" i="6"/>
  <c r="G5" i="6"/>
  <c r="G6" i="6"/>
  <c r="G7" i="6"/>
  <c r="G8" i="6"/>
  <c r="G9" i="6"/>
  <c r="G10" i="6"/>
  <c r="G11" i="6"/>
  <c r="G12" i="6"/>
  <c r="G13" i="6"/>
  <c r="G14" i="6"/>
  <c r="G15" i="6"/>
  <c r="G16" i="6"/>
  <c r="G17" i="6"/>
  <c r="G18" i="6"/>
  <c r="G19" i="6"/>
  <c r="G20" i="6"/>
  <c r="G21" i="6"/>
  <c r="G22" i="6"/>
  <c r="G23" i="6"/>
  <c r="I3" i="6"/>
  <c r="I4" i="6"/>
  <c r="I5" i="6"/>
  <c r="I6" i="6"/>
  <c r="I7" i="6"/>
  <c r="I8" i="6"/>
  <c r="I9" i="6"/>
  <c r="I10" i="6"/>
  <c r="I11" i="6"/>
  <c r="I12" i="6"/>
  <c r="I13" i="6"/>
  <c r="I14" i="6"/>
  <c r="I15" i="6"/>
  <c r="I16" i="6"/>
  <c r="I17" i="6"/>
  <c r="I18" i="6"/>
  <c r="I19" i="6"/>
  <c r="I20" i="6"/>
  <c r="I21" i="6"/>
  <c r="I22" i="6"/>
  <c r="I23" i="6"/>
  <c r="J3" i="6"/>
  <c r="J4" i="6"/>
  <c r="J5" i="6"/>
  <c r="J6" i="6"/>
  <c r="J7" i="6"/>
  <c r="J8" i="6"/>
  <c r="J9" i="6"/>
  <c r="J10" i="6"/>
  <c r="J11" i="6"/>
  <c r="J12" i="6"/>
  <c r="J13" i="6"/>
  <c r="J14" i="6"/>
  <c r="J15" i="6"/>
  <c r="J16" i="6"/>
  <c r="J17" i="6"/>
  <c r="J18" i="6"/>
  <c r="J19" i="6"/>
  <c r="J20" i="6"/>
  <c r="J21" i="6"/>
  <c r="J22" i="6"/>
  <c r="J23" i="6"/>
  <c r="L3" i="6"/>
  <c r="L4" i="6"/>
  <c r="L5" i="6"/>
  <c r="L6" i="6"/>
  <c r="L7" i="6"/>
  <c r="L8" i="6"/>
  <c r="L9" i="6"/>
  <c r="L10" i="6"/>
  <c r="L11" i="6"/>
  <c r="L12" i="6"/>
  <c r="L13" i="6"/>
  <c r="L14" i="6"/>
  <c r="L15" i="6"/>
  <c r="L16" i="6"/>
  <c r="L17" i="6"/>
  <c r="L18" i="6"/>
  <c r="L19" i="6"/>
  <c r="L20" i="6"/>
  <c r="L21" i="6"/>
  <c r="L22" i="6"/>
  <c r="L2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B3" i="4"/>
  <c r="B4" i="4"/>
  <c r="B5"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<sst xmlns="http://schemas.openxmlformats.org/spreadsheetml/2006/main" count="180291" uniqueCount="39122">
  <si>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</si>
  <si>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</si>
  <si>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</si>
  <si>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</si>
  <si>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</si>
  <si>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</si>
  <si>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</si>
  <si>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</si>
  <si>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</si>
  <si>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</si>
  <si>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</si>
  <si>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</si>
  <si>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</si>
  <si>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</si>
  <si>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</si>
  <si>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</si>
  <si>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</si>
  <si>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</si>
  <si>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</si>
  <si>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</si>
  <si>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</si>
  <si>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</si>
  <si>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</si>
  <si>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</si>
  <si>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</si>
  <si>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</si>
  <si>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</si>
  <si>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</si>
  <si>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</si>
  <si>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</si>
  <si>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</si>
  <si>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</si>
  <si>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</si>
  <si>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</si>
  <si>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</si>
  <si>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</si>
  <si>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</si>
  <si>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</si>
  <si>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</si>
  <si>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</si>
  <si>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</si>
  <si>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</si>
  <si>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</si>
  <si>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</si>
  <si>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</si>
  <si>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</si>
  <si>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</si>
  <si>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</si>
  <si>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</si>
  <si>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</si>
  <si>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</si>
  <si>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</si>
  <si>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</si>
  <si>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</si>
  <si>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</si>
  <si>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</si>
  <si>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</si>
  <si>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</si>
  <si>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</si>
  <si>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</si>
  <si>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</si>
  <si>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</si>
  <si>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</si>
  <si>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</si>
  <si>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</si>
  <si>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</si>
  <si>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</si>
  <si>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</si>
  <si>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</si>
  <si>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</si>
  <si>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</si>
  <si>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</si>
  <si>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</si>
  <si>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</si>
  <si>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</si>
  <si>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</si>
  <si>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</si>
  <si>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</si>
  <si>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</si>
  <si>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</si>
  <si>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</si>
  <si>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</si>
  <si>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</si>
  <si>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</si>
  <si>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</si>
  <si>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</si>
  <si>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</si>
  <si>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</si>
  <si>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</si>
  <si>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</si>
  <si>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</si>
  <si>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</si>
  <si>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</si>
  <si>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</si>
  <si>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</si>
  <si>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</si>
  <si>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</si>
  <si>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</si>
  <si>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</si>
  <si>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</si>
  <si>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</si>
  <si>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</si>
  <si>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</si>
  <si>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</si>
  <si>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</si>
  <si>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</si>
  <si>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</si>
  <si>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</si>
  <si>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</si>
  <si>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</si>
  <si>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</si>
  <si>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</si>
  <si>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</si>
  <si>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</si>
  <si>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</si>
  <si>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</si>
  <si>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</si>
  <si>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</si>
  <si>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</si>
  <si>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</si>
  <si>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</si>
  <si>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</si>
  <si>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</si>
  <si>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</si>
  <si>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</si>
  <si>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</si>
  <si>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</si>
  <si>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</si>
  <si>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</si>
  <si>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</si>
  <si>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</si>
  <si>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</si>
  <si>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</si>
  <si>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</si>
  <si>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</si>
  <si>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</si>
  <si>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</si>
  <si>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</si>
  <si>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</si>
  <si>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</si>
  <si>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</si>
  <si>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</si>
  <si>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</si>
  <si>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</si>
  <si>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</si>
  <si>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</si>
  <si>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</si>
  <si>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</si>
  <si>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</si>
  <si>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</si>
  <si>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</si>
  <si>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</si>
  <si>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</si>
  <si>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</si>
  <si>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</si>
  <si>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</si>
  <si>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</si>
  <si>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</si>
  <si>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</si>
  <si>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</si>
  <si>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</si>
  <si>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</si>
  <si>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</si>
  <si>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</si>
  <si>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</si>
  <si>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</si>
  <si>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</si>
  <si>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</si>
  <si>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</si>
  <si>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</si>
  <si>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</si>
  <si>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</si>
  <si>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</si>
  <si>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</si>
  <si>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</si>
  <si>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</si>
  <si>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</si>
  <si>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</si>
  <si>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</si>
  <si>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</si>
  <si>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</si>
  <si>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</si>
  <si>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</si>
  <si>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</si>
  <si>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</si>
  <si>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</si>
  <si>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</si>
  <si>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</si>
  <si>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</si>
  <si>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</si>
  <si>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</si>
  <si>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</si>
  <si>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</si>
  <si>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</si>
  <si>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</si>
  <si>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</si>
  <si>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</si>
  <si>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</si>
  <si>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</si>
  <si>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</si>
  <si>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</si>
  <si>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</si>
  <si>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</si>
  <si>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</si>
  <si>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</si>
  <si>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</si>
  <si>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</si>
  <si>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</si>
  <si>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</si>
  <si>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</si>
  <si>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</si>
  <si>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</si>
  <si>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</si>
  <si>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</si>
  <si>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</si>
  <si>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</si>
  <si>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</si>
  <si>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</si>
  <si>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</si>
  <si>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</si>
  <si>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</si>
  <si>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</si>
  <si>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</si>
  <si>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</si>
  <si>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</si>
  <si>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</si>
  <si>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</si>
  <si>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</si>
  <si>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</si>
  <si>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</si>
  <si>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</si>
  <si>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</si>
  <si>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</si>
  <si>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</si>
  <si>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</si>
  <si>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</si>
  <si>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</si>
  <si>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</si>
  <si>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</si>
  <si>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</si>
  <si>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</si>
  <si>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</si>
  <si>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</si>
  <si>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</si>
  <si>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</si>
  <si>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</si>
  <si>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</si>
  <si>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</si>
  <si>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</si>
  <si>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</si>
  <si>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</si>
  <si>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</si>
  <si>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</si>
  <si>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</si>
  <si>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</si>
  <si>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</si>
  <si>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</si>
  <si>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</si>
  <si>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</si>
  <si>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</si>
  <si>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</si>
  <si>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</si>
  <si>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</si>
  <si>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</si>
  <si>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</si>
  <si>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</si>
  <si>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</si>
  <si>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</si>
  <si>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</si>
  <si>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</si>
  <si>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</si>
  <si>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</si>
  <si>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</si>
  <si>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</si>
  <si>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</si>
  <si>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</si>
  <si>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</si>
  <si>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</si>
  <si>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</si>
  <si>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</si>
  <si>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</si>
  <si>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</si>
  <si>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</si>
  <si>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</si>
  <si>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</si>
  <si>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</si>
  <si>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</si>
  <si>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</si>
  <si>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</si>
  <si>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</si>
  <si>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</si>
  <si>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</si>
  <si>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</si>
  <si>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</si>
  <si>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</si>
  <si>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</si>
  <si>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</si>
  <si>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</si>
  <si>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</si>
  <si>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</si>
  <si>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</si>
  <si>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</si>
  <si>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</si>
  <si>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</si>
  <si>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</si>
  <si>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</si>
  <si>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</si>
  <si>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</si>
  <si>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</si>
  <si>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</si>
  <si>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</si>
  <si>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</si>
  <si>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</si>
  <si>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</si>
  <si>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</si>
  <si>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</si>
  <si>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</si>
  <si>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</si>
  <si>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</si>
  <si>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</si>
  <si>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</si>
  <si>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</si>
  <si>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</si>
  <si>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</si>
  <si>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</si>
  <si>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</si>
  <si>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</si>
  <si>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</si>
  <si>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</si>
  <si>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</si>
  <si>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</si>
  <si>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</si>
  <si>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</si>
  <si>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</si>
  <si>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</si>
  <si>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</si>
  <si>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</si>
  <si>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</si>
  <si>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</si>
  <si>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</si>
  <si>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</si>
  <si>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</si>
  <si>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</si>
  <si>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</si>
  <si>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</si>
  <si>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</si>
  <si>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</si>
  <si>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</si>
  <si>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</si>
  <si>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</si>
  <si>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</si>
  <si>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</si>
  <si>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</si>
  <si>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</si>
  <si>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</si>
  <si>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</si>
  <si>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</si>
  <si>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</si>
  <si>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</si>
  <si>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</si>
  <si>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</si>
  <si>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</si>
  <si>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</si>
  <si>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</si>
  <si>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</si>
  <si>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</si>
  <si>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</si>
  <si>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</si>
  <si>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</si>
  <si>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</si>
  <si>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</si>
  <si>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</si>
  <si>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</si>
  <si>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</si>
  <si>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</si>
  <si>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</si>
  <si>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</si>
  <si>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</si>
  <si>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</si>
  <si>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</si>
  <si>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</si>
  <si>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</si>
  <si>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</si>
  <si>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</si>
  <si>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</si>
  <si>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</si>
  <si>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</si>
  <si>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</si>
  <si>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</si>
  <si>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</si>
  <si>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</si>
  <si>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</si>
  <si>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</si>
  <si>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</si>
  <si>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</si>
  <si>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</si>
  <si>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</si>
  <si>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</si>
  <si>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</si>
  <si>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</si>
  <si>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</si>
  <si>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</si>
  <si>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</si>
  <si>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</si>
  <si>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</si>
  <si>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</si>
  <si>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</si>
  <si>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</si>
  <si>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</si>
  <si>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</si>
  <si>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</si>
  <si>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</si>
  <si>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</si>
  <si>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</si>
  <si>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</si>
  <si>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</si>
  <si>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</si>
  <si>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</si>
  <si>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</si>
  <si>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</si>
  <si>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</si>
  <si>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</si>
  <si>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</si>
  <si>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</si>
  <si>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</si>
  <si>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</si>
  <si>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</si>
  <si>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</si>
  <si>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</si>
  <si>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</si>
  <si>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</si>
  <si>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</si>
  <si>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</si>
  <si>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</si>
  <si>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</si>
  <si>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</si>
  <si>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</si>
  <si>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</si>
  <si>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</si>
  <si>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</si>
  <si>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</si>
  <si>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</si>
  <si>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</si>
  <si>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</si>
  <si>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</si>
  <si>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</si>
  <si>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</si>
  <si>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</si>
  <si>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</si>
  <si>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</si>
  <si>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</si>
  <si>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</si>
  <si>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</si>
  <si>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</si>
  <si>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</si>
  <si>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</si>
  <si>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</si>
  <si>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</si>
  <si>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</si>
  <si>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</si>
  <si>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</si>
  <si>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</si>
  <si>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</si>
  <si>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</si>
  <si>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</si>
  <si>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</si>
  <si>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</si>
  <si>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</si>
  <si>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</si>
  <si>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</si>
  <si>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</si>
  <si>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</si>
  <si>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</si>
  <si>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</si>
  <si>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</si>
  <si>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</si>
  <si>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</si>
  <si>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</si>
  <si>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</si>
  <si>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</si>
  <si>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</si>
  <si>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</si>
  <si>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</si>
  <si>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</si>
  <si>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</si>
  <si>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</si>
  <si>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</si>
  <si>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</si>
  <si>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</si>
  <si>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</si>
  <si>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</si>
  <si>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</si>
  <si>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</si>
  <si>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</si>
  <si>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</si>
  <si>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</si>
  <si>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</si>
  <si>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</si>
  <si>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</si>
  <si>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</si>
  <si>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</si>
  <si>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</si>
  <si>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</si>
  <si>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</si>
  <si>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</si>
  <si>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</si>
  <si>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</si>
  <si>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</si>
  <si>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</si>
  <si>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</si>
  <si>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</si>
  <si>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</si>
  <si>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</si>
  <si>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</si>
  <si>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</si>
  <si>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</si>
  <si>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</si>
  <si>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</si>
  <si>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</si>
  <si>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</si>
  <si>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</si>
  <si>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</si>
  <si>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</si>
  <si>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</si>
  <si>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</si>
  <si>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</si>
  <si>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</si>
  <si>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</si>
  <si>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</si>
  <si>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</si>
  <si>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</si>
  <si>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</si>
  <si>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</si>
  <si>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</si>
  <si>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</si>
  <si>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</si>
  <si>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</si>
  <si>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</si>
  <si>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</si>
  <si>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</si>
  <si>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</si>
  <si>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</si>
  <si>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</si>
  <si>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</si>
  <si>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</si>
  <si>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</si>
  <si>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</si>
  <si>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</si>
  <si>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</si>
  <si>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</si>
  <si>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</si>
  <si>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</si>
  <si>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</si>
  <si>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</si>
  <si>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</si>
  <si>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</si>
  <si>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</si>
  <si>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</si>
  <si>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</si>
  <si>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</si>
  <si>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</si>
  <si>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</si>
  <si>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</si>
  <si>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</si>
  <si>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</si>
  <si>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</si>
  <si>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</si>
  <si>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</si>
  <si>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</si>
  <si>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</si>
  <si>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</si>
  <si>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</si>
  <si>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</si>
  <si>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</si>
  <si>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</si>
  <si>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</si>
  <si>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</si>
  <si>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</si>
  <si>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</si>
  <si>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</si>
  <si>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</si>
  <si>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</si>
  <si>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</si>
  <si>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</si>
  <si>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</si>
  <si>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</si>
  <si>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</si>
  <si>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</si>
  <si>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</si>
  <si>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</si>
  <si>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</si>
  <si>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</si>
  <si>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</si>
  <si>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</si>
  <si>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</si>
  <si>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</si>
  <si>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</si>
  <si>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</si>
  <si>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</si>
  <si>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</si>
  <si>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</si>
  <si>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</si>
  <si>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</si>
  <si>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</si>
  <si>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</si>
  <si>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</si>
  <si>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</si>
  <si>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</si>
  <si>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</si>
  <si>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</si>
  <si>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</si>
  <si>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</si>
  <si>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</si>
  <si>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</si>
  <si>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</si>
  <si>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</si>
  <si>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</si>
  <si>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</si>
  <si>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</si>
  <si>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</si>
  <si>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</si>
  <si>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</si>
  <si>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</si>
  <si>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</si>
  <si>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</si>
  <si>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</si>
  <si>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</si>
  <si>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</si>
  <si>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</si>
  <si>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</si>
  <si>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</si>
  <si>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</si>
  <si>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</si>
  <si>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</si>
  <si>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</si>
  <si>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</si>
  <si>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</si>
  <si>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</si>
  <si>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</si>
  <si>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</si>
  <si>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</si>
  <si>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</si>
  <si>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</si>
  <si>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</si>
  <si>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</si>
  <si>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</si>
  <si>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</si>
  <si>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</si>
  <si>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</si>
  <si>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</si>
  <si>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</si>
  <si>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</si>
  <si>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</si>
  <si>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</si>
  <si>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</si>
  <si>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</si>
  <si>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</si>
  <si>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</si>
  <si>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</si>
  <si>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</si>
  <si>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</si>
  <si>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</si>
  <si>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</si>
  <si>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</si>
  <si>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</si>
  <si>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</si>
  <si>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</si>
  <si>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</si>
  <si>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</si>
  <si>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</si>
  <si>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</si>
  <si>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</si>
  <si>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</si>
  <si>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</si>
  <si>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</si>
  <si>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</si>
  <si>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</si>
  <si>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</si>
  <si>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</si>
  <si>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</si>
  <si>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</si>
  <si>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</si>
  <si>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</si>
  <si>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</si>
  <si>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</si>
  <si>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</si>
  <si>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</si>
  <si>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</si>
  <si>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</si>
  <si>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</si>
  <si>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</si>
  <si>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</si>
  <si>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</si>
  <si>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</si>
  <si>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</si>
  <si>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</si>
  <si>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</si>
  <si>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</si>
  <si>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</si>
  <si>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</si>
  <si>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</si>
  <si>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</si>
  <si>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</si>
  <si>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</si>
  <si>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</si>
  <si>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</si>
  <si>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</si>
  <si>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</si>
  <si>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</si>
  <si>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</si>
  <si>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</si>
  <si>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</si>
  <si>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</si>
  <si>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</si>
  <si>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</si>
  <si>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</si>
  <si>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</si>
  <si>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</si>
  <si>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</si>
  <si>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</si>
  <si>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</si>
  <si>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</si>
  <si>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</si>
  <si>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</si>
  <si>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</si>
  <si>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</si>
  <si>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</si>
  <si>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</si>
  <si>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</si>
  <si>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</si>
  <si>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</si>
  <si>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</si>
  <si>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</si>
  <si>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</si>
  <si>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</si>
  <si>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</si>
  <si>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</si>
  <si>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</si>
  <si>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</si>
  <si>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</si>
  <si>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</si>
  <si>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</si>
  <si>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</si>
  <si>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</si>
  <si>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</si>
  <si>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</si>
  <si>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</si>
  <si>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</si>
  <si>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</si>
  <si>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</si>
  <si>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</si>
  <si>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</si>
  <si>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</si>
  <si>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</si>
  <si>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</si>
  <si>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</si>
  <si>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</si>
  <si>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</si>
  <si>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</si>
  <si>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</si>
  <si>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</si>
  <si>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</si>
  <si>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</si>
  <si>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</si>
  <si>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</si>
  <si>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</si>
  <si>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</si>
  <si>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</si>
  <si>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</si>
  <si>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</si>
  <si>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</si>
  <si>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</si>
  <si>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</si>
  <si>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</si>
  <si>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</si>
  <si>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</si>
  <si>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</si>
  <si>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</si>
  <si>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</si>
  <si>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</si>
  <si>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</si>
  <si>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</si>
  <si>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</si>
  <si>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</si>
  <si>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</si>
  <si>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</si>
  <si>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</si>
  <si>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</si>
  <si>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</si>
  <si>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</si>
  <si>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</si>
  <si>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</si>
  <si>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</si>
  <si>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</si>
  <si>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</si>
  <si>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</si>
  <si>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</si>
  <si>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</si>
  <si>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</si>
  <si>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</si>
  <si>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</si>
  <si>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</si>
  <si>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</si>
  <si>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</si>
  <si>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</si>
  <si>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</si>
  <si>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</si>
  <si>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</si>
  <si>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</si>
  <si>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</si>
  <si>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</si>
  <si>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</si>
  <si>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</si>
  <si>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</si>
  <si>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</si>
  <si>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</si>
  <si>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</si>
  <si>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</si>
  <si>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</si>
  <si>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</si>
  <si>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</si>
  <si>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</si>
  <si>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</si>
  <si>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</si>
  <si>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</si>
  <si>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</si>
  <si>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</si>
  <si>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</si>
  <si>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</si>
  <si>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</si>
  <si>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</si>
  <si>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</si>
  <si>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</si>
  <si>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</si>
  <si>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</si>
  <si>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</si>
  <si>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</si>
  <si>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</si>
  <si>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</si>
  <si>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</si>
  <si>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</si>
  <si>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</si>
  <si>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</si>
  <si>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</si>
  <si>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</si>
  <si>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</si>
  <si>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</si>
  <si>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</si>
  <si>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</si>
  <si>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</si>
  <si>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</si>
  <si>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</si>
  <si>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</si>
  <si>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</si>
  <si>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</si>
  <si>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</si>
  <si>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</si>
  <si>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</si>
  <si>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</si>
  <si>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</si>
  <si>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</si>
  <si>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</si>
  <si>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</si>
  <si>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</si>
  <si>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</si>
  <si>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</si>
  <si>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</si>
  <si>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</si>
  <si>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</si>
  <si>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</si>
  <si>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</si>
  <si>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</si>
  <si>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</si>
  <si>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</si>
  <si>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</si>
  <si>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</si>
  <si>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</si>
  <si>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</si>
  <si>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</si>
  <si>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</si>
  <si>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</si>
  <si>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</si>
  <si>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</si>
  <si>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</si>
  <si>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</si>
  <si>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</si>
  <si>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</si>
  <si>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</si>
  <si>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</si>
  <si>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</si>
  <si>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</si>
  <si>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</si>
  <si>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</si>
  <si>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</si>
  <si>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</si>
  <si>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</si>
  <si>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</si>
  <si>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</si>
  <si>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</si>
  <si>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</si>
  <si>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</si>
  <si>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</si>
  <si>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</si>
  <si>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</si>
  <si>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</si>
  <si>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</si>
  <si>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</si>
  <si>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</si>
  <si>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</si>
  <si>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</si>
  <si>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</si>
  <si>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</si>
  <si>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</si>
  <si>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</si>
  <si>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</si>
  <si>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</si>
  <si>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</si>
  <si>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</si>
  <si>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</si>
  <si>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</si>
  <si>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</si>
  <si>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</si>
  <si>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</si>
  <si>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</si>
  <si>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</si>
  <si>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</si>
  <si>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</si>
  <si>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</si>
  <si>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</si>
  <si>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</si>
  <si>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</si>
  <si>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</si>
  <si>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</si>
  <si>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</si>
  <si>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</si>
  <si>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</si>
  <si>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</si>
  <si>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</si>
  <si>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</si>
  <si>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</si>
  <si>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</si>
  <si>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</si>
  <si>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</si>
  <si>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</si>
  <si>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</si>
  <si>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</si>
  <si>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</si>
  <si>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</si>
  <si>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</si>
  <si>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</si>
  <si>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</si>
  <si>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</si>
  <si>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</si>
  <si>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</si>
  <si>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</si>
  <si>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</si>
  <si>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</si>
  <si>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</si>
  <si>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</si>
  <si>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</si>
  <si>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</si>
  <si>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</si>
  <si>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</si>
  <si>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</si>
  <si>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</si>
  <si>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</si>
  <si>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</si>
  <si>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</si>
  <si>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</si>
  <si>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</si>
  <si>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</si>
  <si>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</si>
  <si>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</si>
  <si>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</si>
  <si>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</si>
  <si>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</si>
  <si>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</si>
  <si>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</si>
  <si>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</si>
  <si>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</si>
  <si>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</si>
  <si>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</si>
  <si>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</si>
  <si>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</si>
  <si>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</si>
  <si>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</si>
  <si>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</si>
  <si>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</si>
  <si>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</si>
  <si>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</si>
  <si>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</si>
  <si>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</si>
  <si>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</si>
  <si>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</si>
  <si>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</si>
  <si>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</si>
  <si>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</si>
  <si>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</si>
  <si>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</si>
  <si>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</si>
  <si>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</si>
  <si>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</si>
  <si>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</si>
  <si>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</si>
  <si>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</si>
  <si>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</si>
  <si>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</si>
  <si>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</si>
  <si>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</si>
  <si>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</si>
  <si>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</si>
  <si>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</si>
  <si>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</si>
  <si>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</si>
  <si>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</si>
  <si>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</si>
  <si>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</si>
  <si>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</si>
  <si>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</si>
  <si>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</si>
  <si>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</si>
  <si>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</si>
  <si>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</si>
  <si>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</si>
  <si>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</si>
  <si>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</si>
  <si>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</si>
  <si>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</si>
  <si>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</si>
  <si>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</si>
  <si>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</si>
  <si>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</si>
  <si>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</si>
  <si>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</si>
  <si>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</si>
  <si>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</si>
  <si>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</si>
  <si>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</si>
  <si>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</si>
  <si>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</si>
  <si>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</si>
  <si>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</si>
  <si>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</si>
  <si>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</si>
  <si>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</si>
  <si>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</si>
  <si>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</si>
  <si>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</si>
  <si>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</si>
  <si>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</si>
  <si>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</si>
  <si>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</si>
  <si>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</si>
  <si>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</si>
  <si>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</si>
  <si>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</si>
  <si>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</si>
  <si>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</si>
  <si>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</si>
  <si>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</si>
  <si>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</si>
  <si>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</si>
  <si>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</si>
  <si>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</si>
  <si>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</si>
  <si>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</si>
  <si>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</si>
  <si>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</si>
  <si>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</si>
  <si>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</si>
  <si>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</si>
  <si>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</si>
  <si>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</si>
  <si>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</si>
  <si>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</si>
  <si>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</si>
  <si>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</si>
  <si>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</si>
  <si>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</si>
  <si>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</si>
  <si>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</si>
  <si>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</si>
  <si>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</si>
  <si>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</si>
  <si>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</si>
  <si>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</si>
  <si>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</si>
  <si>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</si>
  <si>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</si>
  <si>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</si>
  <si>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</si>
  <si>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</si>
  <si>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</si>
  <si>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</si>
  <si>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</si>
  <si>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</si>
  <si>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</si>
  <si>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</si>
  <si>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</si>
  <si>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</si>
  <si>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</si>
  <si>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</si>
  <si>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</si>
  <si>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</si>
  <si>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</si>
  <si>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</si>
  <si>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</si>
  <si>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</si>
  <si>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</si>
  <si>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</si>
  <si>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</si>
  <si>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</si>
  <si>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</si>
  <si>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</si>
  <si>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</si>
  <si>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</si>
  <si>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</si>
  <si>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</si>
  <si>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</si>
  <si>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</si>
  <si>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</si>
  <si>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</si>
  <si>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</si>
  <si>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</si>
  <si>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</si>
  <si>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</si>
  <si>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</si>
  <si>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</si>
  <si>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</si>
  <si>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</si>
  <si>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</si>
  <si>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</si>
  <si>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</si>
  <si>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</si>
  <si>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</si>
  <si>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</si>
  <si>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</si>
  <si>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</si>
  <si>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</si>
  <si>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</si>
  <si>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</si>
  <si>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</si>
  <si>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</si>
  <si>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</si>
  <si>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</si>
  <si>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</si>
  <si>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</si>
  <si>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</si>
  <si>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</si>
  <si>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</si>
  <si>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</si>
  <si>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</si>
  <si>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</si>
  <si>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</si>
  <si>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</si>
  <si>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</si>
  <si>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</si>
  <si>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</si>
  <si>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</si>
  <si>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</si>
  <si>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</si>
  <si>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</si>
  <si>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</si>
  <si>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</si>
  <si>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</si>
  <si>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</si>
  <si>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</si>
  <si>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</si>
  <si>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</si>
  <si>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</si>
  <si>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</si>
  <si>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</si>
  <si>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</si>
  <si>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</si>
  <si>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</si>
  <si>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</si>
  <si>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</si>
  <si>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</si>
  <si>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</si>
  <si>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</si>
  <si>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</si>
  <si>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</si>
  <si>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</si>
  <si>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</si>
  <si>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</si>
  <si>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</si>
  <si>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</si>
  <si>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</si>
  <si>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</si>
  <si>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</si>
  <si>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</si>
  <si>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</si>
  <si>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</si>
  <si>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</si>
  <si>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</si>
  <si>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</si>
  <si>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</si>
  <si>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</si>
  <si>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</si>
  <si>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</si>
  <si>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</si>
  <si>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</si>
  <si>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</si>
  <si>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</si>
  <si>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</si>
  <si>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</si>
  <si>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</si>
  <si>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</si>
  <si>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</si>
  <si>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</si>
  <si>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</si>
  <si>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</si>
  <si>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</si>
  <si>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</si>
  <si>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</si>
  <si>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</si>
  <si>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</si>
  <si>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</si>
  <si>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</si>
  <si>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</si>
  <si>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</si>
  <si>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</si>
  <si>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</si>
  <si>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</si>
  <si>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</si>
  <si>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</si>
  <si>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</si>
  <si>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</si>
  <si>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</si>
  <si>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</si>
  <si>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</si>
  <si>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</si>
  <si>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</si>
  <si>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</si>
  <si>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</si>
  <si>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</si>
  <si>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</si>
  <si>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</si>
  <si>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</si>
  <si>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</si>
  <si>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</si>
  <si>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</si>
  <si>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</si>
  <si>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</si>
  <si>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</si>
  <si>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</si>
  <si>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</si>
  <si>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</si>
  <si>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</si>
  <si>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</si>
  <si>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</si>
  <si>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</si>
  <si>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</si>
  <si>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</si>
  <si>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</si>
  <si>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</si>
  <si>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</si>
  <si>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</si>
  <si>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</si>
  <si>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</si>
  <si>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</si>
  <si>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</si>
  <si>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</si>
  <si>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</si>
  <si>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</si>
  <si>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</si>
  <si>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</si>
  <si>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</si>
  <si>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</si>
  <si>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</si>
  <si>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</si>
  <si>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</si>
  <si>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</si>
  <si>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</si>
  <si>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</si>
  <si>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</si>
  <si>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</si>
  <si>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</si>
  <si>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</si>
  <si>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</si>
  <si>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</si>
  <si>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</si>
  <si>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</si>
  <si>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</si>
  <si>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</si>
  <si>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</si>
  <si>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</si>
  <si>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</si>
  <si>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</si>
  <si>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</si>
  <si>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</si>
  <si>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</si>
  <si>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</si>
  <si>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</si>
  <si>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</si>
  <si>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</si>
  <si>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</si>
  <si>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</si>
  <si>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</si>
  <si>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</si>
  <si>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</si>
  <si>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</si>
  <si>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</si>
  <si>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</si>
  <si>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</si>
  <si>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</si>
  <si>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</si>
  <si>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</si>
  <si>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</si>
  <si>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</si>
  <si>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</si>
  <si>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</si>
  <si>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</si>
  <si>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</si>
  <si>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</si>
  <si>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</si>
  <si>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</si>
  <si>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</si>
  <si>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</si>
  <si>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</si>
  <si>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</si>
  <si>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</si>
  <si>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</si>
  <si>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</si>
  <si>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</si>
  <si>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</si>
  <si>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</si>
  <si>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</si>
  <si>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</si>
  <si>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</si>
  <si>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</si>
  <si>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</si>
  <si>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</si>
  <si>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</si>
  <si>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</si>
  <si>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</si>
  <si>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</si>
  <si>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</si>
  <si>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</si>
  <si>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</si>
  <si>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</si>
  <si>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</si>
  <si>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</si>
  <si>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</si>
  <si>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</si>
  <si>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</si>
  <si>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</si>
  <si>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</si>
  <si>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</si>
  <si>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</si>
  <si>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</si>
  <si>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</si>
  <si>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</si>
  <si>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</si>
  <si>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</si>
  <si>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</si>
  <si>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</si>
  <si>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</si>
  <si>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</si>
  <si>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</si>
  <si>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</si>
  <si>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</si>
  <si>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</si>
  <si>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</si>
  <si>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</si>
  <si>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</si>
  <si>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</si>
  <si>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</si>
  <si>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</si>
  <si>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</si>
  <si>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</si>
  <si>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</si>
  <si>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</si>
  <si>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</si>
  <si>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</si>
  <si>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</si>
  <si>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</si>
  <si>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</si>
  <si>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</si>
  <si>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</si>
  <si>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</si>
  <si>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</si>
  <si>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</si>
  <si>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</si>
  <si>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</si>
  <si>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</si>
  <si>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</si>
  <si>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</si>
  <si>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</si>
  <si>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</si>
  <si>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</si>
  <si>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</si>
  <si>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</si>
  <si>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</si>
  <si>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</si>
  <si>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</si>
  <si>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</si>
  <si>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</si>
  <si>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</si>
  <si>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</si>
  <si>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</si>
  <si>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</si>
  <si>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</si>
  <si>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</si>
  <si>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</si>
  <si>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</si>
  <si>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</si>
  <si>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</si>
  <si>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</si>
  <si>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</si>
  <si>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</si>
  <si>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</si>
  <si>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</si>
  <si>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</si>
  <si>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</si>
  <si>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</si>
  <si>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</si>
  <si>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</si>
  <si>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</si>
  <si>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</si>
  <si>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</si>
  <si>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</si>
  <si>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</si>
  <si>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</si>
  <si>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</si>
  <si>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</si>
  <si>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</si>
  <si>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</si>
  <si>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</si>
  <si>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</si>
  <si>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</si>
  <si>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</si>
  <si>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</si>
  <si>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</si>
  <si>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</si>
  <si>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</si>
  <si>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</si>
  <si>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</si>
  <si>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</si>
  <si>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</si>
  <si>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</si>
  <si>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</si>
  <si>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</si>
  <si>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</si>
  <si>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</si>
  <si>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</si>
  <si>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</si>
  <si>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</si>
  <si>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</si>
  <si>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</si>
  <si>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</si>
  <si>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</si>
  <si>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</si>
  <si>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</si>
  <si>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</si>
  <si>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</si>
  <si>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</si>
  <si>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</si>
  <si>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</si>
  <si>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</si>
  <si>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</si>
  <si>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</si>
  <si>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</si>
  <si>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</si>
  <si>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</si>
  <si>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</si>
  <si>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</si>
  <si>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</si>
  <si>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</si>
  <si>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</si>
  <si>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</si>
  <si>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</si>
  <si>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</si>
  <si>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</si>
  <si>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</si>
  <si>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</si>
  <si>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</si>
  <si>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</si>
  <si>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</si>
  <si>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</si>
  <si>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</si>
  <si>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</si>
  <si>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</si>
  <si>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</si>
  <si>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</si>
  <si>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</si>
  <si>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</si>
  <si>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</si>
  <si>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</si>
  <si>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</si>
  <si>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</si>
  <si>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</si>
  <si>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</si>
  <si>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</si>
  <si>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</si>
  <si>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</si>
  <si>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</si>
  <si>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</si>
  <si>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</si>
  <si>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</si>
  <si>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</si>
  <si>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</si>
  <si>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</si>
  <si>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</si>
  <si>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</si>
  <si>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</si>
  <si>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</si>
  <si>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</si>
  <si>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</si>
  <si>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</si>
  <si>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</si>
  <si>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</si>
  <si>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</si>
  <si>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</si>
  <si>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</si>
  <si>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</si>
  <si>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</si>
  <si>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</si>
  <si>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</si>
  <si>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</si>
  <si>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</si>
  <si>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</si>
  <si>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</si>
  <si>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</si>
  <si>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</si>
  <si>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</si>
  <si>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</si>
  <si>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</si>
  <si>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</si>
  <si>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</si>
  <si>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</si>
  <si>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</si>
  <si>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</si>
  <si>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</si>
  <si>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</si>
  <si>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</si>
  <si>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</si>
  <si>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</si>
  <si>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</si>
  <si>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</si>
  <si>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</si>
  <si>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</si>
  <si>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</si>
  <si>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</si>
  <si>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</si>
  <si>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</si>
  <si>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</si>
  <si>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</si>
  <si>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</si>
  <si>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</si>
  <si>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</si>
  <si>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</si>
  <si>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</si>
  <si>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</si>
  <si>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</si>
  <si>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</si>
  <si>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</si>
  <si>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</si>
  <si>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</si>
  <si>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</si>
  <si>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</si>
  <si>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</si>
  <si>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</si>
  <si>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</si>
  <si>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</si>
  <si>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</si>
  <si>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</si>
  <si>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</si>
  <si>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</si>
  <si>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</si>
  <si>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</si>
  <si>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</si>
  <si>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</si>
  <si>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</si>
  <si>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</si>
  <si>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</si>
  <si>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</si>
  <si>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</si>
  <si>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</si>
  <si>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</si>
  <si>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</si>
  <si>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</si>
  <si>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</si>
  <si>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</si>
  <si>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</si>
  <si>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</si>
  <si>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</si>
  <si>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</si>
  <si>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</si>
  <si>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</si>
  <si>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</si>
  <si>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</si>
  <si>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</si>
  <si>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</si>
  <si>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</si>
  <si>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</si>
  <si>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</si>
  <si>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</si>
  <si>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</si>
  <si>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</si>
  <si>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</si>
  <si>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</si>
  <si>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</si>
  <si>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</si>
  <si>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</si>
  <si>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</si>
  <si>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</si>
  <si>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</si>
  <si>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</si>
  <si>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</si>
  <si>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</si>
  <si>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</si>
  <si>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</si>
  <si>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</si>
  <si>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</si>
  <si>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</si>
  <si>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</si>
  <si>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</si>
  <si>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</si>
  <si>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</si>
  <si>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</si>
  <si>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</si>
  <si>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</si>
  <si>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</si>
  <si>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</si>
  <si>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</si>
  <si>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</si>
  <si>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</si>
  <si>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</si>
  <si>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</si>
  <si>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</si>
  <si>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</si>
  <si>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</si>
  <si>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</si>
  <si>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</si>
  <si>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</si>
  <si>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</si>
  <si>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</si>
  <si>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</si>
  <si>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</si>
  <si>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</si>
  <si>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</si>
  <si>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</si>
  <si>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</si>
  <si>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</si>
  <si>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</si>
  <si>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</si>
  <si>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</si>
  <si>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</si>
  <si>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</si>
  <si>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</si>
  <si>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</si>
  <si>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</si>
  <si>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</si>
  <si>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</si>
  <si>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</si>
  <si>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</si>
  <si>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</si>
  <si>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</si>
  <si>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</si>
  <si>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</si>
  <si>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</si>
  <si>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</si>
  <si>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</si>
  <si>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</si>
  <si>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</si>
  <si>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</si>
  <si>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</si>
  <si>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</si>
  <si>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</si>
  <si>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</si>
  <si>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</si>
  <si>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</si>
  <si>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</si>
  <si>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</si>
  <si>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</si>
  <si>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</si>
  <si>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</si>
  <si>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</si>
  <si>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</si>
  <si>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</si>
  <si>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</si>
  <si>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</si>
  <si>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</si>
  <si>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</si>
  <si>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</si>
  <si>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</si>
  <si>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</si>
  <si>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</si>
  <si>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</si>
  <si>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</si>
  <si>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</si>
  <si>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</si>
  <si>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</si>
  <si>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</si>
  <si>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</si>
  <si>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</si>
  <si>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</si>
  <si>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</si>
  <si>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</si>
  <si>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</si>
  <si>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</si>
  <si>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</si>
  <si>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</si>
  <si>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</si>
  <si>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</si>
  <si>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</si>
  <si>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</si>
  <si>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</si>
  <si>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</si>
  <si>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</si>
  <si>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</si>
  <si>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</si>
  <si>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</si>
  <si>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</si>
  <si>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</si>
  <si>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</si>
  <si>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</si>
  <si>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</si>
  <si>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</si>
  <si>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</si>
  <si>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</si>
  <si>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</si>
  <si>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</si>
  <si>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</si>
  <si>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</si>
  <si>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</si>
  <si>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</si>
  <si>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</si>
  <si>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</si>
  <si>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</si>
  <si>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</si>
  <si>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</si>
  <si>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</si>
  <si>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</si>
  <si>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</si>
  <si>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</si>
  <si>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</si>
  <si>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</si>
  <si>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</si>
  <si>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</si>
  <si>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</si>
  <si>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</si>
  <si>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</si>
  <si>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</si>
  <si>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</si>
  <si>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</si>
  <si>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</si>
  <si>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</si>
  <si>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</si>
  <si>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</si>
  <si>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</si>
  <si>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</si>
  <si>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</si>
  <si>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</si>
  <si>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</si>
  <si>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</si>
  <si>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</si>
  <si>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</si>
  <si>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</si>
  <si>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</si>
  <si>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</si>
  <si>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</si>
  <si>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</si>
  <si>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</si>
  <si>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</si>
  <si>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</si>
  <si>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</si>
  <si>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</si>
  <si>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</si>
  <si>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</si>
  <si>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</si>
  <si>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</si>
  <si>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</si>
  <si>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</si>
  <si>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</si>
  <si>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</si>
  <si>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</si>
  <si>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</si>
  <si>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</si>
  <si>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</si>
  <si>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</si>
  <si>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</si>
  <si>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</si>
  <si>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</si>
  <si>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</si>
  <si>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</si>
  <si>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</si>
  <si>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</si>
  <si>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</si>
  <si>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</si>
  <si>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</si>
  <si>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</si>
  <si>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</si>
  <si>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</si>
  <si>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</si>
  <si>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</si>
  <si>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</si>
  <si>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</si>
  <si>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</si>
  <si>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</si>
  <si>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</si>
  <si>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</si>
  <si>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</si>
  <si>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</si>
  <si>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</si>
  <si>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</si>
  <si>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</si>
  <si>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</si>
  <si>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</si>
  <si>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</si>
  <si>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</si>
  <si>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</si>
  <si>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</si>
  <si>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</si>
  <si>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</si>
  <si>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</si>
  <si>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</si>
  <si>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</si>
  <si>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</si>
  <si>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</si>
  <si>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</si>
  <si>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</si>
  <si>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</si>
  <si>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</si>
  <si>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</si>
  <si>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</si>
  <si>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</si>
  <si>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</si>
  <si>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</si>
  <si>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</si>
  <si>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</si>
  <si>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</si>
  <si>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</si>
  <si>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</si>
  <si>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</si>
  <si>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</si>
  <si>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</si>
  <si>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</si>
  <si>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</si>
  <si>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</si>
  <si>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</si>
  <si>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</si>
  <si>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</si>
  <si>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</si>
  <si>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</si>
  <si>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</si>
  <si>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</si>
  <si>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</si>
  <si>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</si>
  <si>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</si>
  <si>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</si>
  <si>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</si>
  <si>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</si>
  <si>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</si>
  <si>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</si>
  <si>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</si>
  <si>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</si>
  <si>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</si>
  <si>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</si>
  <si>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</si>
  <si>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</si>
  <si>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</si>
  <si>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</si>
  <si>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</si>
  <si>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</si>
  <si>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</si>
  <si>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</si>
  <si>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</si>
  <si>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</si>
  <si>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</si>
  <si>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</si>
  <si>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</si>
  <si>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</si>
  <si>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</si>
  <si>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</si>
  <si>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</si>
  <si>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</si>
  <si>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</si>
  <si>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</si>
  <si>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</si>
  <si>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</si>
  <si>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</si>
  <si>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</si>
  <si>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</si>
  <si>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</si>
  <si>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</si>
  <si>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</si>
  <si>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</si>
  <si>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</si>
  <si>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</si>
  <si>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</si>
  <si>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</si>
  <si>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</si>
  <si>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</si>
  <si>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</si>
  <si>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</si>
  <si>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</si>
  <si>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</si>
  <si>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</si>
  <si>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</si>
  <si>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</si>
  <si>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</si>
  <si>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</si>
  <si>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</si>
  <si>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</si>
  <si>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</si>
  <si>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</si>
  <si>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</si>
  <si>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</si>
  <si>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</si>
  <si>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</si>
  <si>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</si>
  <si>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</si>
  <si>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</si>
  <si>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</si>
  <si>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</si>
  <si>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</si>
  <si>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</si>
  <si>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</si>
  <si>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</si>
  <si>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</si>
  <si>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</si>
  <si>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</si>
  <si>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</si>
  <si>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</si>
  <si>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</si>
  <si>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</si>
  <si>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</si>
  <si>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</si>
  <si>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</si>
  <si>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</si>
  <si>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</si>
  <si>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</si>
  <si>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</si>
  <si>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</si>
  <si>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</si>
  <si>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</si>
  <si>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</si>
  <si>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</si>
  <si>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</si>
  <si>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</si>
  <si>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</si>
  <si>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</si>
  <si>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</si>
  <si>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</si>
  <si>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</si>
  <si>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</si>
  <si>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</si>
  <si>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</si>
  <si>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</si>
  <si>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</si>
  <si>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</si>
  <si>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</si>
  <si>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</si>
  <si>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</si>
  <si>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</si>
  <si>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</si>
  <si>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</si>
  <si>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</si>
  <si>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</si>
  <si>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</si>
  <si>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</si>
  <si>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</si>
  <si>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</si>
  <si>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</si>
  <si>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</si>
  <si>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</si>
  <si>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</si>
  <si>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</si>
  <si>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</si>
  <si>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</si>
  <si>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</si>
  <si>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</si>
  <si>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</si>
  <si>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</si>
  <si>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</si>
  <si>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</si>
  <si>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</si>
  <si>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</si>
  <si>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</si>
  <si>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</si>
  <si>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</si>
  <si>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</si>
  <si>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</si>
  <si>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</si>
  <si>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</si>
  <si>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</si>
  <si>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</si>
  <si>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</si>
  <si>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</si>
  <si>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</si>
  <si>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</si>
  <si>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</si>
  <si>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</si>
  <si>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</si>
  <si>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</si>
  <si>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</si>
  <si>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</si>
  <si>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</si>
  <si>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</si>
  <si>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</si>
  <si>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</si>
  <si>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</si>
  <si>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</si>
  <si>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</si>
  <si>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</si>
  <si>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</si>
  <si>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</si>
  <si>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</si>
  <si>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</si>
  <si>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</si>
  <si>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</si>
  <si>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</si>
  <si>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</si>
  <si>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</si>
  <si>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</si>
  <si>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</si>
  <si>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</si>
  <si>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</si>
  <si>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</si>
  <si>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</si>
  <si>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</si>
  <si>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</si>
  <si>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</si>
  <si>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</si>
  <si>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</si>
  <si>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</si>
  <si>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</si>
  <si>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</si>
  <si>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</si>
  <si>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</si>
  <si>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</si>
  <si>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</si>
  <si>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</si>
  <si>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</si>
  <si>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</si>
  <si>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</si>
  <si>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</si>
  <si>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</si>
  <si>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</si>
  <si>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</si>
  <si>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</si>
  <si>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</si>
  <si>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</si>
  <si>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</si>
  <si>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</si>
  <si>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</si>
  <si>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</si>
  <si>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</si>
  <si>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</si>
  <si>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</si>
  <si>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</si>
  <si>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</si>
  <si>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</si>
  <si>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</si>
  <si>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</si>
  <si>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</si>
  <si>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</si>
  <si>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</si>
  <si>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</si>
  <si>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</si>
  <si>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</si>
  <si>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</si>
  <si>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</si>
  <si>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</si>
  <si>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</si>
  <si>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</si>
  <si>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</si>
  <si>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</si>
  <si>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</si>
  <si>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</si>
  <si>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</si>
  <si>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</si>
  <si>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</si>
  <si>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</si>
  <si>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</si>
  <si>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</si>
  <si>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</si>
  <si>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</si>
  <si>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</si>
  <si>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</si>
  <si>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</si>
  <si>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</si>
  <si>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</si>
  <si>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</si>
  <si>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</si>
  <si>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</si>
  <si>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</si>
  <si>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</si>
  <si>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</si>
  <si>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</si>
  <si>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</si>
  <si>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</si>
  <si>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</si>
  <si>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</si>
  <si>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</si>
  <si>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</si>
  <si>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</si>
  <si>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</si>
  <si>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</si>
  <si>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</si>
  <si>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</si>
  <si>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</si>
  <si>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</si>
  <si>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</si>
  <si>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</si>
  <si>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</si>
  <si>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</si>
  <si>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</si>
  <si>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</si>
  <si>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</si>
  <si>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</si>
  <si>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</si>
  <si>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</si>
  <si>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</si>
  <si>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</si>
  <si>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</si>
  <si>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</si>
  <si>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</si>
  <si>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</si>
  <si>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</si>
  <si>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</si>
  <si>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</si>
  <si>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</si>
  <si>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</si>
  <si>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</si>
  <si>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</si>
  <si>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</si>
  <si>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</si>
  <si>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</si>
  <si>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</si>
  <si>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</si>
  <si>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</si>
  <si>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</si>
  <si>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</si>
  <si>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</si>
  <si>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</si>
  <si>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</si>
  <si>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</si>
  <si>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</si>
  <si>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</si>
  <si>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</si>
  <si>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</si>
  <si>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</si>
  <si>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</si>
  <si>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</si>
  <si>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</si>
  <si>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</si>
  <si>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</si>
  <si>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</si>
  <si>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</si>
  <si>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</si>
  <si>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</si>
  <si>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</si>
  <si>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</si>
  <si>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</si>
  <si>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</si>
  <si>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</si>
  <si>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</si>
  <si>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</si>
  <si>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</si>
  <si>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</si>
  <si>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</si>
  <si>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</si>
  <si>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</si>
  <si>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</si>
  <si>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</si>
  <si>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</si>
  <si>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</si>
  <si>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</si>
  <si>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</si>
  <si>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</si>
  <si>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</si>
  <si>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</si>
  <si>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</si>
  <si>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</si>
  <si>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</si>
  <si>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</si>
  <si>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</si>
  <si>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</si>
  <si>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</si>
  <si>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</si>
  <si>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</si>
  <si>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</si>
  <si>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</si>
  <si>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</si>
  <si>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</si>
  <si>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</si>
  <si>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</si>
  <si>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</si>
  <si>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</si>
  <si>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</si>
  <si>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</si>
  <si>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</si>
  <si>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</si>
  <si>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</si>
  <si>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</si>
  <si>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</si>
  <si>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</si>
  <si>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</si>
  <si>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</si>
  <si>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</si>
  <si>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</si>
  <si>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</si>
  <si>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</si>
  <si>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</si>
  <si>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</si>
  <si>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</si>
  <si>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</si>
  <si>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</si>
  <si>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</si>
  <si>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</si>
  <si>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</si>
  <si>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</si>
  <si>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</si>
  <si>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</si>
  <si>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</si>
  <si>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</si>
  <si>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</si>
  <si>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</si>
  <si>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</si>
  <si>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</si>
  <si>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</si>
  <si>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</si>
  <si>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</si>
  <si>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</si>
  <si>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</si>
  <si>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</si>
  <si>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</si>
  <si>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</si>
  <si>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</si>
  <si>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</si>
  <si>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</si>
  <si>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</si>
  <si>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</si>
  <si>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</si>
  <si>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</si>
  <si>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</si>
  <si>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</si>
  <si>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</si>
  <si>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</si>
  <si>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</si>
  <si>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</si>
  <si>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</si>
  <si>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</si>
  <si>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</si>
  <si>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</si>
  <si>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</si>
  <si>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</si>
  <si>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</si>
  <si>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</si>
  <si>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</si>
  <si>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</si>
  <si>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</si>
  <si>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</si>
  <si>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</si>
  <si>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</si>
  <si>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</si>
  <si>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</si>
  <si>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</si>
  <si>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</si>
  <si>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</si>
  <si>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</si>
  <si>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</si>
  <si>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</si>
  <si>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</si>
  <si>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</si>
  <si>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</si>
  <si>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</si>
  <si>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</si>
  <si>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</si>
  <si>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</si>
  <si>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</si>
  <si>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</si>
  <si>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</si>
  <si>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</si>
  <si>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</si>
  <si>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</si>
  <si>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</si>
  <si>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</si>
  <si>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</si>
  <si>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</si>
  <si>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</si>
  <si>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</si>
  <si>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</si>
  <si>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</si>
  <si>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</si>
  <si>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</si>
  <si>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</si>
  <si>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</si>
  <si>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</si>
  <si>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</si>
  <si>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</si>
  <si>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</si>
  <si>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</si>
  <si>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</si>
  <si>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</si>
  <si>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</si>
  <si>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</si>
  <si>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</si>
  <si>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</si>
  <si>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</si>
  <si>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</si>
  <si>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</si>
  <si>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</si>
  <si>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</si>
  <si>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</si>
  <si>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</si>
  <si>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</si>
  <si>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</si>
  <si>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</si>
  <si>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</si>
  <si>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</si>
  <si>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</si>
  <si>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</si>
  <si>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</si>
  <si>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</si>
  <si>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</si>
  <si>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</si>
  <si>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</si>
  <si>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</si>
  <si>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</si>
  <si>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</si>
  <si>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</si>
  <si>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</si>
  <si>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</si>
  <si>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</si>
  <si>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</si>
  <si>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</si>
  <si>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</si>
  <si>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</si>
  <si>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</si>
  <si>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</si>
  <si>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</si>
  <si>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</si>
  <si>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</si>
  <si>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</si>
  <si>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</si>
  <si>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</si>
  <si>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</si>
  <si>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</si>
  <si>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</si>
  <si>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</si>
  <si>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</si>
  <si>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</si>
  <si>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</si>
  <si>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</si>
  <si>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</si>
  <si>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</si>
  <si>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</si>
  <si>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</si>
  <si>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</si>
  <si>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</si>
  <si>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</si>
  <si>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</si>
  <si>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</si>
  <si>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</si>
  <si>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</si>
  <si>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</si>
  <si>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</si>
  <si>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</si>
  <si>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</si>
  <si>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</si>
  <si>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</si>
  <si>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</si>
  <si>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</si>
  <si>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</si>
  <si>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</si>
  <si>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</si>
  <si>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</si>
  <si>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</si>
  <si>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</si>
  <si>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</si>
  <si>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</si>
  <si>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</si>
  <si>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</si>
  <si>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</si>
  <si>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</si>
  <si>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</si>
  <si>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</si>
  <si>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</si>
  <si>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</si>
  <si>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</si>
  <si>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</si>
  <si>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</si>
  <si>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</si>
  <si>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</si>
  <si>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</si>
  <si>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</si>
  <si>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</si>
  <si>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</si>
  <si>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</si>
  <si>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</si>
  <si>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</si>
  <si>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</si>
  <si>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</si>
  <si>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</si>
  <si>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</si>
  <si>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</si>
  <si>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</si>
  <si>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</si>
  <si>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</si>
  <si>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</si>
  <si>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</si>
  <si>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</si>
  <si>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</si>
  <si>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</si>
  <si>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</si>
  <si>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</si>
  <si>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</si>
  <si>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</si>
  <si>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</si>
  <si>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</si>
  <si>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</si>
  <si>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</si>
  <si>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</si>
  <si>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</si>
  <si>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</si>
  <si>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</si>
  <si>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</si>
  <si>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</si>
  <si>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</si>
  <si>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</si>
  <si>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</si>
  <si>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</si>
  <si>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</si>
  <si>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</si>
  <si>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</si>
  <si>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</si>
  <si>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</si>
  <si>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</si>
  <si>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</si>
  <si>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</si>
  <si>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</si>
  <si>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</si>
  <si>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</si>
  <si>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</si>
  <si>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</si>
  <si>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</si>
  <si>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</si>
  <si>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</si>
  <si>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</si>
  <si>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</si>
  <si>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</si>
  <si>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</si>
  <si>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</si>
  <si>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</si>
  <si>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</si>
  <si>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</si>
  <si>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</si>
  <si>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</si>
  <si>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</si>
  <si>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</si>
  <si>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</si>
  <si>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</si>
  <si>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</si>
  <si>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</si>
  <si>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</si>
  <si>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</si>
  <si>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</si>
  <si>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</si>
  <si>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</si>
  <si>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</si>
  <si>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</si>
  <si>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</si>
  <si>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</si>
  <si>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</si>
  <si>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</si>
  <si>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</si>
  <si>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</si>
  <si>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</si>
  <si>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</si>
  <si>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</si>
  <si>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</si>
  <si>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</si>
  <si>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</si>
  <si>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</si>
  <si>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</si>
  <si>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</si>
  <si>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</si>
  <si>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</si>
  <si>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</si>
  <si>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</si>
  <si>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</si>
  <si>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</si>
  <si>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</si>
  <si>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</si>
  <si>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</si>
  <si>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</si>
  <si>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</si>
  <si>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</si>
  <si>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</si>
  <si>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</si>
  <si>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</si>
  <si>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</si>
  <si>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</si>
  <si>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</si>
  <si>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</si>
  <si>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</si>
  <si>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</si>
  <si>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</si>
  <si>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</si>
  <si>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</si>
  <si>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</si>
  <si>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</si>
  <si>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</si>
  <si>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</si>
  <si>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</si>
  <si>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</si>
  <si>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</si>
  <si>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</si>
  <si>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</si>
  <si>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</si>
  <si>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</si>
  <si>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</si>
  <si>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</si>
  <si>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</si>
  <si>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</si>
  <si>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</si>
  <si>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</si>
  <si>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</si>
  <si>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</si>
  <si>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</si>
  <si>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</si>
  <si>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</si>
  <si>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</si>
  <si>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</si>
  <si>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</si>
  <si>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</si>
  <si>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</si>
  <si>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</si>
  <si>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</si>
  <si>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</si>
  <si>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</si>
  <si>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</si>
  <si>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</si>
  <si>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</si>
  <si>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</si>
  <si>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</si>
  <si>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</si>
  <si>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</si>
  <si>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</si>
  <si>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</si>
  <si>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</si>
  <si>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</si>
  <si>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</si>
  <si>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</si>
  <si>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</si>
  <si>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</si>
  <si>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</si>
  <si>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</si>
  <si>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</si>
  <si>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</si>
  <si>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</si>
  <si>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</si>
  <si>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</si>
  <si>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</si>
  <si>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</si>
  <si>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</si>
  <si>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</si>
  <si>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</si>
  <si>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</si>
  <si>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</si>
  <si>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</si>
  <si>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</si>
  <si>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</si>
  <si>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</si>
  <si>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</si>
  <si>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</si>
  <si>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</si>
  <si>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</si>
  <si>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</si>
  <si>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</si>
  <si>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</si>
  <si>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</si>
  <si>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</si>
  <si>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</si>
  <si>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</si>
  <si>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</si>
  <si>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</si>
  <si>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</si>
  <si>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</si>
  <si>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</si>
  <si>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</si>
  <si>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</si>
  <si>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</si>
  <si>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</si>
  <si>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</si>
  <si>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</si>
  <si>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</si>
  <si>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</si>
  <si>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</si>
  <si>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</si>
  <si>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</si>
  <si>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</si>
  <si>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</si>
  <si>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</si>
  <si>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</si>
  <si>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</si>
  <si>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</si>
  <si>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</si>
  <si>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</si>
  <si>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</si>
  <si>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</si>
  <si>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</si>
  <si>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</si>
  <si>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</si>
  <si>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</si>
  <si>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</si>
  <si>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</si>
  <si>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</si>
  <si>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</si>
  <si>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</si>
  <si>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</si>
  <si>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</si>
  <si>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</si>
  <si>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</si>
  <si>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</si>
  <si>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</si>
  <si>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</si>
  <si>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</si>
  <si>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</si>
  <si>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</si>
  <si>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</si>
  <si>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</si>
  <si>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</si>
  <si>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</si>
  <si>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</si>
  <si>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</si>
  <si>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</si>
  <si>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</si>
  <si>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</si>
  <si>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</si>
  <si>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</si>
  <si>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</si>
  <si>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</si>
  <si>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</si>
  <si>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</si>
  <si>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</si>
  <si>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</si>
  <si>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</si>
  <si>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</si>
  <si>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</si>
  <si>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</si>
  <si>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</si>
  <si>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</si>
  <si>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</si>
  <si>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</si>
  <si>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</si>
  <si>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</si>
  <si>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</si>
  <si>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</si>
  <si>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</si>
  <si>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</si>
  <si>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</si>
  <si>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</si>
  <si>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</si>
  <si>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</si>
  <si>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</si>
  <si>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</si>
  <si>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</si>
  <si>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</si>
  <si>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</si>
  <si>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</si>
  <si>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</si>
  <si>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</si>
  <si>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</si>
  <si>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</si>
  <si>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</si>
  <si>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</si>
  <si>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</si>
  <si>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</si>
  <si>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</si>
  <si>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</si>
  <si>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</si>
  <si>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</si>
  <si>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</si>
  <si>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</si>
  <si>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</si>
  <si>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</si>
  <si>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</si>
  <si>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</si>
  <si>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</si>
  <si>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</si>
  <si>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</si>
  <si>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</si>
  <si>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</si>
  <si>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</si>
  <si>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</si>
  <si>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</si>
  <si>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</si>
  <si>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</si>
  <si>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</si>
  <si>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</si>
  <si>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</si>
  <si>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</si>
  <si>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</si>
  <si>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</si>
  <si>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</si>
  <si>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</si>
  <si>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</si>
  <si>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</si>
  <si>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</si>
  <si>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</si>
  <si>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</si>
  <si>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</si>
  <si>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</si>
  <si>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</si>
  <si>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</si>
  <si>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</si>
  <si>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</si>
  <si>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</si>
  <si>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</si>
  <si>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</si>
  <si>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</si>
  <si>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</si>
  <si>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</si>
  <si>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</si>
  <si>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</si>
  <si>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</si>
  <si>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</si>
  <si>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</si>
  <si>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</si>
  <si>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</si>
  <si>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</si>
  <si>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</si>
  <si>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</si>
  <si>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</si>
  <si>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</si>
  <si>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</si>
  <si>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</si>
  <si>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</si>
  <si>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</si>
  <si>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</si>
  <si>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</si>
  <si>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</si>
  <si>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</si>
  <si>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</si>
  <si>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</si>
  <si>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</si>
  <si>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</si>
  <si>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</si>
  <si>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</si>
  <si>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</si>
  <si>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</si>
  <si>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</si>
  <si>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</si>
  <si>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</si>
  <si>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</si>
  <si>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</si>
  <si>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</si>
  <si>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</si>
  <si>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</si>
  <si>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</si>
  <si>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</si>
  <si>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</si>
  <si>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</si>
  <si>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</si>
  <si>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</si>
  <si>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</si>
  <si>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</si>
  <si>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</si>
  <si>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</si>
  <si>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</si>
  <si>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</si>
  <si>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</si>
  <si>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</si>
  <si>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</si>
  <si>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</si>
  <si>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</si>
  <si>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</si>
  <si>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</si>
  <si>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</si>
  <si>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</si>
  <si>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</si>
  <si>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</si>
  <si>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</si>
  <si>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</si>
  <si>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</si>
  <si>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</si>
  <si>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</si>
  <si>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</si>
  <si>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</si>
  <si>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</si>
  <si>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</si>
  <si>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</si>
  <si>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</si>
  <si>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</si>
  <si>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</si>
  <si>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</si>
  <si>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</si>
  <si>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</si>
  <si>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</si>
  <si>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</si>
  <si>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</si>
  <si>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</si>
  <si>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</si>
  <si>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</si>
  <si>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</si>
  <si>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</si>
  <si>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</si>
  <si>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</si>
  <si>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</si>
  <si>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</si>
  <si>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</si>
  <si>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</si>
  <si>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</si>
  <si>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</si>
  <si>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</si>
  <si>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</si>
  <si>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</si>
  <si>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</si>
  <si>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</si>
  <si>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</si>
  <si>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</si>
  <si>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</si>
  <si>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</si>
  <si>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</si>
  <si>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</si>
  <si>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</si>
  <si>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</si>
  <si>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</si>
  <si>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</si>
  <si>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</si>
  <si>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</si>
  <si>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</si>
  <si>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</si>
  <si>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</si>
  <si>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</si>
  <si>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</si>
  <si>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</si>
  <si>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</si>
  <si>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</si>
  <si>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</si>
  <si>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</si>
  <si>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</si>
  <si>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</si>
  <si>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</si>
  <si>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</si>
  <si>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</si>
  <si>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</si>
  <si>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</si>
  <si>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</si>
  <si>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</si>
  <si>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</si>
  <si>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</si>
  <si>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</si>
  <si>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</si>
  <si>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</si>
  <si>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</si>
  <si>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</si>
  <si>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</si>
  <si>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</si>
  <si>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</si>
  <si>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</si>
  <si>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</si>
  <si>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</si>
  <si>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</si>
  <si>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</si>
  <si>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</si>
  <si>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</si>
  <si>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</si>
  <si>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</si>
  <si>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</si>
  <si>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</si>
  <si>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</si>
  <si>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</si>
  <si>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</si>
  <si>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</si>
  <si>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</si>
  <si>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</si>
  <si>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</si>
  <si>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</si>
  <si>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</si>
  <si>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</si>
  <si>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</si>
  <si>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</si>
  <si>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</si>
  <si>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</si>
  <si>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</si>
  <si>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</si>
  <si>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</si>
  <si>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</si>
  <si>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</si>
  <si>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</si>
  <si>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</si>
  <si>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</si>
  <si>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</si>
  <si>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</si>
  <si>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</si>
  <si>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</si>
  <si>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</si>
  <si>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</si>
  <si>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</si>
  <si>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</si>
  <si>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</si>
  <si>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</si>
  <si>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</si>
  <si>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</si>
  <si>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</si>
  <si>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</si>
  <si>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</si>
  <si>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</si>
  <si>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</si>
  <si>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</si>
  <si>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</si>
  <si>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</si>
  <si>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</si>
  <si>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</si>
  <si>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</si>
  <si>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</si>
  <si>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</si>
  <si>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</si>
  <si>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</si>
  <si>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</si>
  <si>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</si>
  <si>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</si>
  <si>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</si>
  <si>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</si>
  <si>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</si>
  <si>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</si>
  <si>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</si>
  <si>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</si>
  <si>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</si>
  <si>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</si>
  <si>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</si>
  <si>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</si>
  <si>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</si>
  <si>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</si>
  <si>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</si>
  <si>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</si>
  <si>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</si>
  <si>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</si>
  <si>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</si>
  <si>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</si>
  <si>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</si>
  <si>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</si>
  <si>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</si>
  <si>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</si>
  <si>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</si>
  <si>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</si>
  <si>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</si>
  <si>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</si>
  <si>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</si>
  <si>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</si>
  <si>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</si>
  <si>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</si>
  <si>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</si>
  <si>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</si>
  <si>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</si>
  <si>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</si>
  <si>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</si>
  <si>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</si>
  <si>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</si>
  <si>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</si>
  <si>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</si>
  <si>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</si>
  <si>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</si>
  <si>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</si>
  <si>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</si>
  <si>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</si>
  <si>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</si>
  <si>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</si>
  <si>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</si>
  <si>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</si>
  <si>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</si>
  <si>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</si>
  <si>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</si>
  <si>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</si>
  <si>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</si>
  <si>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</si>
  <si>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</si>
  <si>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</si>
  <si>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</si>
  <si>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</si>
  <si>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</si>
  <si>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</si>
  <si>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</si>
  <si>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</si>
  <si>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</si>
  <si>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</si>
  <si>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</si>
  <si>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</si>
  <si>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</si>
  <si>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</si>
  <si>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</si>
  <si>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</si>
  <si>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</si>
  <si>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</si>
  <si>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</si>
  <si>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</si>
  <si>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</si>
  <si>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</si>
  <si>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</si>
  <si>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</si>
  <si>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</si>
  <si>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</si>
  <si>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</si>
  <si>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</si>
  <si>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</si>
  <si>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</si>
  <si>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</si>
  <si>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</si>
  <si>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</si>
  <si>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</si>
  <si>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</si>
  <si>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</si>
  <si>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</si>
  <si>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</si>
  <si>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</si>
  <si>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</si>
  <si>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</si>
  <si>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</si>
  <si>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</si>
  <si>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</si>
  <si>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</si>
  <si>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</si>
  <si>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</si>
  <si>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</si>
  <si>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</si>
  <si>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</si>
  <si>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</si>
  <si>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</si>
  <si>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</si>
  <si>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</si>
  <si>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</si>
  <si>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</si>
  <si>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</si>
  <si>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</si>
  <si>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</si>
  <si>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</si>
  <si>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</si>
  <si>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</si>
  <si>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</si>
  <si>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</si>
  <si>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</si>
  <si>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</si>
  <si>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</si>
  <si>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</si>
  <si>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</si>
  <si>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</si>
  <si>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</si>
  <si>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</si>
  <si>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</si>
  <si>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</si>
  <si>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</si>
  <si>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</si>
  <si>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</si>
  <si>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</si>
  <si>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</si>
  <si>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</si>
  <si>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</si>
  <si>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</si>
  <si>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</si>
  <si>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</si>
  <si>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</si>
  <si>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</si>
  <si>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</si>
  <si>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</si>
  <si>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</si>
  <si>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</si>
  <si>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</si>
  <si>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</si>
  <si>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</si>
  <si>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</si>
  <si>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</si>
  <si>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</si>
  <si>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</si>
  <si>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</si>
  <si>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</si>
  <si>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</si>
  <si>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</si>
  <si>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</si>
  <si>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</si>
  <si>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</si>
  <si>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</si>
  <si>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</si>
  <si>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</si>
  <si>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</si>
  <si>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</si>
  <si>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</si>
  <si>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</si>
  <si>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</si>
  <si>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</si>
  <si>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</si>
  <si>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</si>
  <si>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</si>
  <si>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</si>
  <si>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</si>
  <si>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</si>
  <si>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</si>
  <si>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</si>
  <si>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</si>
  <si>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</si>
  <si>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</si>
  <si>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</si>
  <si>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</si>
  <si>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</si>
  <si>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</si>
  <si>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</si>
  <si>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</si>
  <si>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</si>
  <si>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</si>
  <si>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</si>
  <si>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</si>
  <si>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</si>
  <si>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</si>
  <si>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</si>
  <si>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</si>
  <si>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</si>
  <si>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</si>
  <si>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</si>
  <si>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</si>
  <si>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</si>
  <si>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</si>
  <si>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</si>
  <si>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</si>
  <si>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</si>
  <si>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</si>
  <si>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</si>
  <si>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</si>
  <si>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</si>
  <si>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</si>
  <si>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</si>
  <si>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</si>
  <si>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</si>
  <si>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</si>
  <si>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</si>
  <si>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</si>
  <si>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</si>
  <si>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</si>
  <si>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</si>
  <si>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</si>
  <si>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</si>
  <si>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</si>
  <si>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</si>
  <si>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</si>
  <si>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</si>
  <si>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</si>
  <si>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</si>
  <si>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</si>
  <si>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</si>
  <si>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</si>
  <si>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</si>
  <si>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</si>
  <si>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</si>
  <si>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</si>
  <si>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</si>
  <si>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</si>
  <si>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</si>
  <si>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</si>
  <si>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</si>
  <si>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</si>
  <si>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</si>
  <si>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</si>
  <si>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</si>
  <si>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</si>
  <si>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</si>
  <si>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</si>
  <si>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</si>
  <si>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</si>
  <si>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</si>
  <si>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</si>
  <si>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</si>
  <si>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</si>
  <si>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</si>
  <si>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</si>
  <si>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</si>
  <si>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</si>
  <si>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</si>
  <si>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</si>
  <si>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</si>
  <si>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</si>
  <si>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</si>
  <si>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</si>
  <si>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</si>
  <si>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</si>
  <si>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</si>
  <si>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</si>
  <si>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</si>
  <si>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</si>
  <si>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</si>
  <si>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</si>
  <si>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</si>
  <si>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</si>
  <si>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</si>
  <si>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</si>
  <si>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</si>
  <si>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</si>
  <si>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</si>
  <si>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</si>
  <si>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</si>
  <si>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</si>
  <si>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</si>
  <si>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</si>
  <si>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</si>
  <si>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</si>
  <si>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</si>
  <si>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</si>
  <si>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</si>
  <si>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</si>
  <si>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</si>
  <si>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</si>
  <si>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</si>
  <si>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</si>
  <si>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</si>
  <si>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</si>
  <si>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</si>
  <si>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</si>
  <si>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</si>
  <si>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</si>
  <si>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</si>
  <si>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</si>
  <si>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</si>
  <si>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</si>
  <si>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</si>
  <si>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</si>
  <si>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</si>
  <si>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</si>
  <si>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</si>
  <si>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</si>
  <si>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</si>
  <si>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</si>
  <si>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</si>
  <si>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</si>
  <si>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</si>
  <si>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</si>
  <si>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</si>
  <si>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</si>
  <si>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</si>
  <si>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</si>
  <si>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</si>
  <si>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</si>
  <si>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</si>
  <si>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</si>
  <si>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</si>
  <si>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</si>
  <si>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</si>
  <si>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</si>
  <si>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</si>
  <si>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</si>
  <si>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</si>
  <si>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</si>
  <si>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</si>
  <si>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</si>
  <si>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</si>
  <si>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</si>
  <si>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</si>
  <si>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</si>
  <si>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</si>
  <si>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</si>
  <si>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</si>
  <si>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</si>
  <si>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</si>
  <si>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</si>
  <si>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</si>
  <si>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</si>
  <si>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</si>
  <si>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</si>
  <si>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</si>
  <si>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</si>
  <si>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</si>
  <si>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</si>
  <si>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</si>
  <si>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</si>
  <si>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</si>
  <si>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</si>
  <si>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</si>
  <si>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</si>
  <si>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</si>
  <si>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</si>
  <si>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</si>
  <si>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</si>
  <si>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</si>
  <si>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</si>
  <si>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</si>
  <si>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</si>
  <si>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</si>
  <si>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</si>
  <si>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</si>
  <si>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</si>
  <si>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</si>
  <si>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</si>
  <si>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</si>
  <si>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</si>
  <si>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</si>
  <si>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</si>
  <si>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</si>
  <si>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</si>
  <si>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</si>
  <si>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</si>
  <si>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</si>
  <si>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</si>
  <si>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</si>
  <si>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</si>
  <si>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</si>
  <si>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</si>
  <si>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</si>
  <si>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</si>
  <si>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</si>
  <si>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</si>
  <si>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</si>
  <si>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</si>
  <si>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</si>
  <si>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</si>
  <si>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</si>
  <si>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</si>
  <si>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</si>
  <si>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</si>
  <si>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</si>
  <si>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</si>
  <si>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</si>
  <si>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</si>
  <si>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</si>
  <si>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</si>
  <si>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</si>
  <si>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</si>
  <si>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</si>
  <si>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</si>
  <si>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</si>
  <si>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</si>
  <si>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</si>
  <si>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</si>
  <si>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</si>
  <si>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</si>
  <si>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</si>
  <si>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</si>
  <si>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</si>
  <si>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</si>
  <si>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</si>
  <si>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</si>
  <si>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</si>
  <si>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</si>
  <si>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</si>
  <si>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</si>
  <si>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</si>
  <si>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</si>
  <si>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</si>
  <si>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</si>
  <si>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</si>
  <si>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</si>
  <si>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</si>
  <si>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</si>
  <si>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</si>
  <si>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</si>
  <si>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</si>
  <si>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</si>
  <si>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</si>
  <si>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</si>
  <si>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</si>
  <si>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</si>
  <si>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</si>
  <si>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</si>
  <si>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</si>
  <si>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</si>
  <si>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</si>
  <si>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</si>
  <si>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</si>
  <si>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</si>
  <si>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</si>
  <si>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</si>
  <si>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</si>
  <si>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</si>
  <si>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</si>
  <si>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</si>
  <si>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</si>
  <si>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</si>
  <si>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</si>
  <si>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</si>
  <si>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</si>
  <si>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</si>
  <si>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</si>
  <si>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</si>
  <si>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</si>
  <si>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</si>
  <si>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</si>
  <si>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</si>
  <si>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</si>
  <si>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</si>
  <si>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</si>
  <si>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</si>
  <si>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</si>
  <si>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</si>
  <si>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</si>
  <si>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</si>
  <si>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</si>
  <si>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</si>
  <si>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</si>
  <si>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</si>
  <si>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</si>
  <si>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</si>
  <si>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</si>
  <si>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</si>
  <si>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</si>
  <si>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</si>
  <si>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</si>
  <si>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</si>
  <si>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</si>
  <si>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</si>
  <si>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</si>
  <si>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</si>
  <si>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</si>
  <si>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</si>
  <si>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</si>
  <si>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</si>
  <si>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</si>
  <si>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</si>
  <si>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</si>
  <si>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</si>
  <si>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</si>
  <si>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</si>
  <si>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</si>
  <si>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</si>
  <si>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</si>
  <si>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</si>
  <si>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</si>
  <si>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</si>
  <si>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</si>
  <si>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</si>
  <si>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</si>
  <si>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</si>
  <si>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</si>
  <si>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</si>
  <si>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</si>
  <si>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</si>
  <si>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</si>
  <si>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</si>
  <si>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</si>
  <si>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</si>
  <si>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</si>
  <si>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</si>
  <si>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</si>
  <si>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</si>
  <si>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</si>
  <si>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</si>
  <si>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</si>
  <si>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</si>
  <si>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</si>
  <si>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</si>
  <si>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</si>
  <si>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</si>
  <si>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</si>
  <si>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</si>
  <si>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</si>
  <si>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</si>
  <si>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</si>
  <si>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</si>
  <si>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</si>
  <si>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</si>
  <si>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</si>
  <si>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</si>
  <si>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</si>
  <si>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</si>
  <si>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</si>
  <si>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</si>
  <si>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</si>
  <si>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</si>
  <si>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</si>
  <si>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</si>
  <si>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</si>
  <si>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</si>
  <si>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</si>
  <si>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</si>
  <si>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</si>
  <si>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</si>
  <si>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</si>
  <si>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</si>
  <si>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</si>
  <si>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</si>
  <si>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</si>
  <si>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</si>
  <si>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</si>
  <si>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</si>
  <si>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</si>
  <si>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</si>
  <si>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</si>
  <si>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</si>
  <si>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</si>
  <si>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</si>
  <si>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</si>
  <si>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</si>
  <si>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</si>
  <si>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</si>
  <si>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</si>
  <si>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</si>
  <si>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</si>
  <si>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</si>
  <si>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</si>
  <si>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</si>
  <si>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</si>
  <si>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</si>
  <si>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</si>
  <si>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</si>
  <si>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</si>
  <si>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</si>
  <si>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</si>
  <si>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</si>
  <si>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</si>
  <si>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</si>
  <si>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</si>
  <si>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</si>
  <si>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</si>
  <si>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</si>
  <si>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</si>
  <si>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</si>
  <si>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</si>
  <si>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</si>
  <si>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</si>
  <si>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</si>
  <si>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</si>
  <si>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</si>
  <si>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</si>
  <si>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</si>
  <si>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</si>
  <si>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</si>
  <si>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</si>
  <si>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</si>
  <si>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</si>
  <si>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</si>
  <si>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</si>
  <si>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</si>
  <si>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</si>
  <si>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</si>
  <si>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</si>
  <si>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</si>
  <si>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</si>
  <si>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</si>
  <si>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</si>
  <si>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</si>
  <si>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</si>
  <si>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</si>
  <si>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</si>
  <si>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</si>
  <si>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</si>
  <si>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</si>
  <si>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</si>
  <si>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</si>
  <si>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</si>
  <si>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</si>
  <si>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</si>
  <si>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</si>
  <si>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</si>
  <si>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</si>
  <si>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</si>
  <si>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</si>
  <si>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</si>
  <si>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</si>
  <si>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</si>
  <si>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</si>
  <si>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</si>
  <si>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</si>
  <si>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</si>
  <si>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</si>
  <si>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</si>
  <si>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</si>
  <si>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</si>
  <si>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</si>
  <si>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</si>
  <si>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</si>
  <si>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</si>
  <si>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</si>
  <si>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</si>
  <si>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</si>
  <si>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</si>
  <si>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</si>
  <si>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</si>
  <si>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</si>
  <si>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</si>
  <si>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</si>
  <si>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</si>
  <si>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</si>
  <si>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</si>
  <si>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</si>
  <si>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</si>
  <si>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</si>
  <si>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</si>
  <si>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</si>
  <si>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</si>
  <si>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</si>
  <si>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</si>
  <si>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</si>
  <si>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</si>
  <si>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</si>
  <si>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</si>
  <si>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</si>
  <si>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</si>
  <si>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</si>
  <si>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</si>
  <si>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</si>
  <si>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</si>
  <si>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</si>
  <si>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</si>
  <si>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</si>
  <si>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</si>
  <si>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</si>
  <si>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</si>
  <si>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</si>
  <si>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</si>
  <si>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</si>
  <si>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</si>
  <si>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</si>
  <si>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</si>
  <si>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</si>
  <si>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</si>
  <si>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</si>
  <si>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</si>
  <si>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</si>
  <si>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</si>
  <si>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</si>
  <si>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</si>
  <si>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</si>
  <si>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</si>
  <si>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</si>
  <si>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</si>
  <si>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</si>
  <si>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</si>
  <si>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</si>
  <si>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</si>
  <si>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</si>
  <si>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</si>
  <si>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</si>
  <si>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</si>
  <si>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</si>
  <si>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</si>
  <si>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</si>
  <si>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</si>
  <si>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</si>
  <si>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</si>
  <si>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</si>
  <si>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</si>
  <si>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</si>
  <si>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</si>
  <si>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</si>
  <si>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</si>
  <si>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</si>
  <si>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</si>
  <si>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</si>
  <si>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</si>
  <si>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</si>
  <si>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</si>
  <si>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</si>
  <si>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</si>
  <si>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</si>
  <si>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</si>
  <si>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</si>
  <si>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</si>
  <si>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</si>
  <si>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</si>
  <si>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</si>
  <si>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</si>
  <si>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</si>
  <si>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</si>
  <si>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</si>
  <si>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</si>
  <si>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</si>
  <si>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</si>
  <si>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</si>
  <si>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</si>
  <si>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</si>
  <si>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</si>
  <si>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</si>
  <si>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</si>
  <si>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</si>
  <si>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</si>
  <si>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</si>
  <si>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</si>
  <si>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</si>
  <si>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</si>
  <si>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</si>
  <si>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</si>
  <si>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</si>
  <si>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</si>
  <si>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</si>
  <si>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</si>
  <si>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</si>
  <si>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</si>
  <si>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</si>
  <si>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</si>
  <si>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</si>
  <si>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</si>
  <si>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</si>
  <si>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</si>
  <si>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</si>
  <si>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</si>
  <si>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</si>
  <si>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</si>
  <si>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</si>
  <si>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</si>
  <si>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</si>
  <si>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</si>
  <si>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</si>
  <si>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</si>
  <si>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</si>
  <si>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</si>
  <si>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</si>
  <si>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</si>
  <si>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</si>
  <si>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</si>
  <si>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</si>
  <si>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</si>
  <si>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</si>
  <si>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</si>
  <si>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</si>
  <si>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</si>
  <si>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</si>
  <si>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</si>
  <si>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</si>
  <si>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</si>
  <si>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</si>
  <si>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</si>
  <si>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</si>
  <si>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</si>
  <si>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</si>
  <si>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</si>
  <si>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</si>
  <si>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</si>
  <si>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</si>
  <si>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</si>
  <si>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</si>
  <si>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</si>
  <si>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</si>
  <si>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</si>
  <si>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</si>
  <si>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</si>
  <si>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</si>
  <si>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</si>
  <si>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</si>
  <si>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</si>
  <si>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</si>
  <si>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</si>
  <si>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</si>
  <si>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</si>
  <si>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</si>
  <si>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</si>
  <si>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</si>
  <si>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</si>
  <si>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</si>
  <si>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</si>
  <si>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</si>
  <si>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</si>
  <si>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</si>
  <si>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</si>
  <si>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</si>
  <si>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</si>
  <si>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</si>
  <si>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</si>
  <si>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</si>
  <si>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</si>
  <si>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</si>
  <si>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</si>
  <si>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</si>
  <si>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</si>
  <si>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</si>
  <si>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</si>
  <si>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</si>
  <si>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</si>
  <si>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</si>
  <si>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</si>
  <si>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</si>
  <si>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</si>
  <si>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</si>
  <si>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</si>
  <si>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</si>
  <si>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</si>
  <si>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</si>
  <si>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</si>
  <si>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</si>
  <si>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</si>
  <si>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</si>
  <si>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</si>
  <si>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</si>
  <si>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</si>
  <si>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</si>
  <si>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</si>
  <si>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</si>
  <si>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</si>
  <si>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</si>
  <si>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</si>
  <si>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</si>
  <si>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</si>
  <si>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</si>
  <si>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</si>
  <si>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</si>
  <si>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</si>
  <si>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</si>
  <si>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</si>
  <si>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</si>
  <si>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</si>
  <si>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</si>
  <si>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</si>
  <si>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</si>
  <si>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</si>
  <si>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</si>
  <si>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</si>
  <si>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</si>
  <si>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</si>
  <si>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</si>
  <si>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</si>
  <si>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</si>
  <si>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</si>
  <si>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</si>
  <si>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</si>
  <si>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</si>
  <si>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</si>
  <si>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</si>
  <si>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</si>
  <si>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</si>
  <si>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</si>
  <si>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</si>
  <si>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</si>
  <si>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</si>
  <si>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</si>
  <si>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</si>
  <si>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</si>
  <si>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</si>
  <si>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</si>
  <si>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</si>
  <si>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</si>
  <si>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</si>
  <si>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</si>
  <si>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</si>
  <si>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</si>
  <si>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</si>
  <si>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</si>
  <si>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</si>
  <si>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</si>
  <si>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</si>
  <si>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</si>
  <si>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</si>
  <si>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</si>
  <si>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</si>
  <si>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</si>
  <si>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</si>
  <si>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</si>
  <si>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</si>
  <si>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</si>
  <si>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</si>
  <si>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</si>
  <si>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</si>
  <si>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</si>
  <si>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</si>
  <si>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</si>
  <si>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</si>
  <si>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</si>
  <si>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</si>
  <si>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</si>
  <si>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</si>
  <si>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</si>
  <si>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</si>
  <si>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</si>
  <si>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</si>
  <si>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</si>
  <si>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</si>
  <si>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</si>
  <si>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</si>
  <si>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</si>
  <si>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</si>
  <si>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</si>
  <si>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</si>
  <si>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</si>
  <si>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</si>
  <si>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</si>
  <si>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</si>
  <si>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</si>
  <si>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</si>
  <si>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</si>
  <si>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</si>
  <si>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</si>
  <si>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</si>
  <si>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</si>
  <si>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</si>
  <si>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</si>
  <si>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</si>
  <si>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</si>
  <si>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</si>
  <si>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</si>
  <si>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</si>
  <si>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</si>
  <si>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</si>
  <si>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</si>
  <si>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</si>
  <si>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</si>
  <si>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</si>
  <si>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</si>
  <si>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</si>
  <si>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</si>
  <si>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</si>
  <si>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</si>
  <si>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</si>
  <si>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</si>
  <si>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</si>
  <si>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</si>
  <si>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</si>
  <si>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</si>
  <si>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</si>
  <si>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</si>
  <si>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</si>
  <si>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</si>
  <si>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</si>
  <si>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</si>
  <si>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</si>
  <si>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</si>
  <si>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</si>
  <si>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</si>
  <si>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</si>
  <si>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</si>
  <si>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</si>
  <si>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</si>
  <si>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</si>
  <si>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</si>
  <si>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</si>
  <si>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</si>
  <si>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</si>
  <si>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</si>
  <si>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</si>
  <si>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</si>
  <si>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</si>
  <si>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</si>
  <si>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</si>
  <si>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</si>
  <si>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</si>
  <si>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</si>
  <si>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</si>
  <si>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</si>
  <si>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</si>
  <si>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</si>
  <si>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</si>
  <si>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</si>
  <si>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</si>
  <si>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</si>
  <si>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</si>
  <si>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</si>
  <si>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</si>
  <si>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</si>
  <si>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</si>
  <si>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</si>
  <si>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</si>
  <si>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</si>
  <si>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</si>
  <si>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</si>
  <si>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</si>
  <si>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</si>
  <si>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</si>
  <si>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</si>
  <si>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</si>
  <si>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</si>
  <si>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</si>
  <si>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</si>
  <si>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</si>
  <si>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</si>
  <si>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</si>
  <si>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</si>
  <si>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</si>
  <si>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</si>
  <si>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</si>
  <si>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</si>
  <si>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</si>
  <si>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</si>
  <si>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</si>
  <si>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</si>
  <si>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</si>
  <si>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</si>
  <si>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</si>
  <si>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</si>
  <si>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</si>
  <si>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</si>
  <si>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</si>
  <si>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</si>
  <si>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</si>
  <si>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</si>
  <si>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</si>
  <si>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</si>
  <si>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</si>
  <si>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</si>
  <si>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</si>
  <si>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</si>
  <si>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</si>
  <si>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</si>
  <si>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</si>
  <si>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</si>
  <si>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</si>
  <si>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</si>
  <si>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</si>
  <si>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</si>
  <si>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</si>
  <si>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</si>
  <si>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</si>
  <si>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</si>
  <si>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</si>
  <si>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</si>
  <si>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</si>
  <si>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</si>
  <si>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</si>
  <si>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</si>
  <si>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</si>
  <si>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</si>
  <si>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</si>
  <si>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</si>
  <si>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</si>
  <si>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</si>
  <si>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</si>
  <si>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</si>
  <si>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</si>
  <si>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</si>
  <si>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</si>
  <si>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</si>
  <si>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</si>
  <si>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</si>
  <si>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</si>
  <si>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</si>
  <si>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</si>
  <si>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</si>
  <si>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</si>
  <si>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</si>
  <si>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</si>
  <si>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</si>
  <si>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</si>
  <si>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</si>
  <si>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</si>
  <si>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</si>
  <si>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</si>
  <si>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</si>
  <si>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</si>
  <si>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</si>
  <si>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</si>
  <si>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</si>
  <si>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</si>
  <si>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</si>
  <si>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</si>
  <si>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</si>
  <si>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</si>
  <si>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</si>
  <si>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</si>
  <si>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</si>
  <si>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</si>
  <si>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</si>
  <si>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</si>
  <si>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</si>
  <si>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</si>
  <si>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</si>
  <si>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</si>
  <si>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</si>
  <si>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</si>
  <si>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</si>
  <si>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</si>
  <si>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</si>
  <si>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</si>
  <si>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</si>
  <si>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</si>
  <si>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</si>
  <si>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</si>
  <si>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</si>
  <si>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</si>
  <si>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</si>
  <si>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</si>
  <si>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</si>
  <si>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</si>
  <si>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</si>
  <si>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</si>
  <si>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</si>
  <si>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</si>
  <si>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</si>
  <si>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</si>
  <si>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</si>
  <si>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</si>
  <si>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</si>
  <si>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</si>
  <si>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</si>
  <si>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</si>
  <si>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</si>
  <si>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</si>
  <si>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</si>
  <si>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</si>
  <si>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</si>
  <si>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</si>
  <si>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</si>
  <si>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</si>
  <si>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</si>
  <si>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</si>
  <si>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</si>
  <si>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</si>
  <si>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</si>
  <si>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</si>
  <si>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</si>
  <si>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</si>
  <si>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</si>
  <si>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</si>
  <si>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</si>
  <si>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</si>
  <si>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</si>
  <si>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</si>
  <si>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</si>
  <si>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</si>
  <si>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</si>
  <si>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</si>
  <si>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</si>
  <si>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</si>
  <si>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</si>
  <si>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</si>
  <si>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</si>
  <si>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</si>
  <si>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</si>
  <si>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</si>
  <si>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</si>
  <si>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</si>
  <si>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</si>
  <si>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</si>
  <si>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</si>
  <si>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</si>
  <si>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</si>
  <si>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</si>
  <si>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</si>
  <si>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</si>
  <si>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</si>
  <si>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</si>
  <si>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</si>
  <si>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</si>
  <si>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</si>
  <si>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</si>
  <si>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</si>
  <si>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</si>
  <si>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</si>
  <si>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</si>
  <si>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</si>
  <si>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</si>
  <si>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</si>
  <si>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</si>
  <si>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</si>
  <si>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</si>
  <si>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</si>
  <si>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</si>
  <si>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</si>
  <si>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</si>
  <si>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</si>
  <si>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</si>
  <si>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</si>
  <si>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</si>
  <si>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</si>
  <si>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</si>
  <si>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</si>
  <si>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</si>
  <si>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</si>
  <si>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</si>
  <si>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</si>
  <si>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</si>
  <si>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</si>
  <si>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</si>
  <si>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</si>
  <si>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</si>
  <si>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</si>
  <si>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</si>
  <si>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</si>
  <si>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</si>
  <si>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</si>
  <si>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</si>
  <si>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</si>
  <si>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</si>
  <si>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</si>
  <si>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</si>
  <si>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</si>
  <si>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</si>
  <si>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</si>
  <si>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</si>
  <si>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</si>
  <si>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</si>
  <si>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</si>
  <si>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</si>
  <si>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</si>
  <si>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</si>
  <si>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</si>
  <si>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</si>
  <si>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</si>
  <si>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</si>
  <si>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</si>
  <si>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</si>
  <si>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</si>
  <si>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</si>
  <si>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</si>
  <si>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</si>
  <si>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</si>
  <si>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</si>
  <si>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</si>
  <si>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</si>
  <si>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</si>
  <si>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</si>
  <si>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</si>
  <si>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</si>
  <si>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</si>
  <si>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</si>
  <si>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</si>
  <si>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</si>
  <si>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</si>
  <si>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</si>
  <si>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</si>
  <si>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</si>
  <si>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</si>
  <si>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</si>
  <si>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</si>
  <si>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</si>
  <si>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</si>
  <si>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</si>
  <si>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</si>
  <si>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</si>
  <si>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</si>
  <si>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</si>
  <si>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</si>
  <si>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</si>
  <si>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</si>
  <si>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</si>
  <si>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</si>
  <si>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</si>
  <si>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</si>
  <si>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</si>
  <si>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</si>
  <si>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</si>
  <si>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</si>
  <si>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</si>
  <si>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</si>
  <si>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</si>
  <si>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</si>
  <si>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</si>
  <si>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</si>
  <si>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</si>
  <si>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</si>
  <si>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</si>
  <si>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</si>
  <si>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</si>
  <si>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</si>
  <si>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</si>
  <si>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</si>
  <si>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</si>
  <si>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</si>
  <si>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</si>
  <si>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</si>
  <si>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</si>
  <si>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</si>
  <si>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</si>
  <si>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</si>
  <si>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</si>
  <si>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</si>
  <si>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</si>
  <si>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</si>
  <si>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</si>
  <si>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</si>
  <si>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</si>
  <si>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</si>
  <si>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</si>
  <si>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</si>
  <si>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</si>
  <si>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</si>
  <si>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</si>
  <si>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</si>
  <si>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</si>
  <si>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</si>
  <si>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</si>
  <si>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</si>
  <si>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</si>
  <si>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</si>
  <si>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</si>
  <si>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</si>
  <si>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</si>
  <si>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</si>
  <si>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</si>
  <si>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</si>
  <si>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</si>
  <si>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</si>
  <si>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</si>
  <si>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</si>
  <si>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</si>
  <si>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</si>
  <si>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</si>
  <si>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</si>
  <si>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</si>
  <si>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</si>
  <si>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</si>
  <si>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</si>
  <si>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</si>
  <si>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</si>
  <si>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</si>
  <si>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</si>
  <si>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</si>
  <si>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</si>
  <si>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</si>
  <si>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</si>
  <si>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</si>
  <si>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</si>
  <si>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</si>
  <si>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</si>
  <si>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</si>
  <si>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</si>
  <si>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</si>
  <si>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</si>
  <si>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</si>
  <si>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</si>
  <si>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</si>
  <si>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</si>
  <si>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</si>
  <si>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</si>
  <si>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</si>
  <si>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</si>
  <si>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</si>
  <si>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</si>
  <si>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</si>
  <si>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</si>
  <si>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</si>
  <si>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</si>
  <si>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</si>
  <si>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</si>
  <si>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</si>
  <si>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</si>
  <si>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</si>
  <si>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</si>
  <si>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</si>
  <si>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</si>
  <si>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</si>
  <si>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</si>
  <si>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</si>
  <si>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</si>
  <si>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</si>
  <si>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</si>
  <si>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</si>
  <si>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</si>
  <si>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</si>
  <si>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</si>
  <si>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</si>
  <si>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</si>
  <si>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</si>
  <si>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</si>
  <si>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</si>
  <si>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</si>
  <si>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</si>
  <si>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</si>
  <si>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</si>
  <si>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</si>
  <si>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</si>
  <si>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</si>
  <si>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</si>
  <si>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</si>
  <si>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</si>
  <si>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</si>
  <si>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</si>
  <si>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</si>
  <si>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</si>
  <si>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</si>
  <si>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</si>
  <si>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</si>
  <si>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</si>
  <si>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</si>
  <si>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</si>
  <si>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</si>
  <si>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</si>
  <si>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</si>
  <si>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</si>
  <si>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</si>
  <si>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</si>
  <si>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</si>
  <si>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</si>
  <si>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</si>
  <si>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</si>
  <si>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</si>
  <si>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</si>
  <si>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</si>
  <si>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</si>
  <si>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</si>
  <si>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</si>
  <si>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</si>
  <si>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</si>
  <si>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</si>
  <si>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</si>
  <si>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</si>
  <si>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</si>
  <si>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</si>
  <si>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</si>
  <si>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</si>
  <si>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</si>
  <si>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</si>
  <si>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</si>
  <si>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</si>
  <si>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</si>
  <si>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</si>
  <si>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</si>
  <si>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</si>
  <si>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</si>
  <si>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</si>
  <si>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</si>
  <si>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</si>
  <si>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</si>
  <si>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</si>
  <si>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</si>
  <si>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</si>
  <si>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</si>
  <si>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</si>
  <si>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</si>
  <si>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</si>
  <si>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</si>
  <si>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</si>
  <si>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</si>
  <si>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</si>
  <si>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</si>
  <si>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</si>
  <si>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</si>
  <si>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</si>
  <si>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</si>
  <si>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</si>
  <si>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</si>
  <si>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</si>
  <si>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</si>
  <si>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</si>
  <si>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</si>
  <si>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</si>
  <si>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</si>
  <si>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</si>
  <si>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</si>
  <si>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</si>
  <si>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</si>
  <si>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</si>
  <si>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</si>
  <si>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</si>
  <si>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</si>
  <si>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</si>
  <si>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</si>
  <si>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</si>
  <si>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</si>
  <si>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</si>
  <si>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</si>
  <si>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</si>
  <si>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</si>
  <si>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</si>
  <si>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</si>
  <si>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</si>
  <si>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</si>
  <si>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</si>
  <si>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</si>
  <si>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</si>
  <si>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</si>
  <si>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</si>
  <si>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</si>
  <si>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</si>
  <si>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</si>
  <si>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</si>
  <si>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</si>
  <si>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</si>
  <si>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</si>
  <si>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</si>
  <si>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</si>
  <si>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</si>
  <si>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</si>
  <si>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</si>
  <si>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</si>
  <si>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</si>
  <si>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</si>
  <si>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</si>
  <si>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</si>
  <si>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</si>
  <si>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</si>
  <si>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</si>
  <si>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</si>
  <si>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</si>
  <si>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</si>
  <si>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</si>
  <si>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</si>
  <si>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</si>
  <si>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</si>
  <si>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</si>
  <si>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</si>
  <si>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</si>
  <si>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</si>
  <si>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</si>
  <si>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</si>
  <si>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</si>
  <si>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</si>
  <si>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</si>
  <si>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</si>
  <si>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</si>
  <si>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</si>
  <si>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</si>
  <si>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</si>
  <si>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</si>
  <si>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</si>
  <si>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</si>
  <si>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</si>
  <si>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</si>
  <si>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</si>
  <si>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</si>
  <si>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</si>
  <si>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</si>
  <si>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</si>
  <si>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</si>
  <si>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</si>
  <si>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</si>
  <si>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</si>
  <si>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</si>
  <si>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</si>
  <si>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</si>
  <si>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</si>
  <si>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</si>
  <si>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</si>
  <si>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</si>
  <si>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</si>
  <si>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</si>
  <si>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</si>
  <si>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</si>
  <si>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</si>
  <si>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</si>
  <si>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</si>
  <si>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</si>
  <si>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</si>
  <si>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</si>
  <si>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</si>
  <si>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</si>
  <si>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</si>
  <si>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</si>
  <si>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</si>
  <si>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</si>
  <si>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</si>
  <si>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</si>
  <si>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</si>
  <si>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</si>
  <si>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</si>
  <si>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</si>
  <si>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</si>
  <si>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</si>
  <si>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</si>
  <si>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</si>
  <si>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</si>
  <si>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</si>
  <si>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</si>
  <si>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</si>
  <si>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</si>
  <si>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</si>
  <si>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</si>
  <si>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</si>
  <si>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</si>
  <si>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</si>
  <si>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</si>
  <si>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</si>
  <si>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</si>
  <si>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</si>
  <si>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</si>
  <si>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</si>
  <si>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</si>
  <si>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</si>
  <si>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</si>
  <si>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</si>
  <si>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</si>
  <si>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</si>
  <si>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</si>
  <si>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</si>
  <si>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</si>
  <si>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</si>
  <si>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</si>
  <si>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</si>
  <si>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</si>
  <si>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</si>
  <si>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</si>
  <si>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</si>
  <si>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</si>
  <si>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</si>
  <si>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</si>
  <si>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</si>
  <si>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</si>
  <si>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</si>
  <si>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</si>
  <si>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</si>
  <si>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</si>
  <si>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</si>
  <si>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</si>
  <si>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</si>
  <si>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</si>
  <si>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</si>
  <si>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</si>
  <si>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</si>
  <si>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</si>
  <si>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</si>
  <si>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</si>
  <si>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</si>
  <si>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</si>
  <si>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</si>
  <si>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</si>
  <si>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</si>
  <si>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</si>
  <si>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</si>
  <si>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</si>
  <si>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</si>
  <si>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</si>
  <si>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</si>
  <si>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</si>
  <si>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</si>
  <si>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</si>
  <si>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</si>
  <si>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</si>
  <si>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</si>
  <si>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</si>
  <si>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</si>
  <si>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</si>
  <si>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</si>
  <si>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</si>
  <si>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</si>
  <si>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</si>
  <si>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</si>
  <si>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</si>
  <si>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</si>
  <si>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</si>
  <si>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</si>
  <si>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</si>
  <si>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</si>
  <si>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</si>
  <si>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</si>
  <si>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</si>
  <si>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</si>
  <si>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</si>
  <si>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</si>
  <si>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</si>
  <si>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</si>
  <si>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</si>
  <si>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</si>
  <si>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</si>
  <si>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</si>
  <si>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</si>
  <si>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</si>
  <si>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</si>
  <si>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</si>
  <si>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</si>
  <si>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</si>
  <si>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</si>
  <si>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</si>
  <si>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</si>
  <si>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</si>
  <si>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</si>
  <si>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</si>
  <si>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</si>
  <si>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</si>
  <si>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</si>
  <si>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</si>
  <si>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</si>
  <si>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</si>
  <si>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</si>
  <si>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</si>
  <si>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</si>
  <si>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</si>
  <si>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</si>
  <si>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</si>
  <si>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</si>
  <si>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</si>
  <si>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</si>
  <si>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</si>
  <si>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</si>
  <si>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</si>
  <si>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</si>
  <si>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</si>
  <si>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</si>
  <si>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</si>
  <si>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</si>
  <si>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</si>
  <si>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</si>
  <si>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</si>
  <si>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</si>
  <si>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</si>
  <si>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</si>
  <si>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</si>
  <si>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</si>
  <si>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</si>
  <si>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</si>
  <si>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</si>
  <si>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</si>
  <si>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</si>
  <si>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</si>
  <si>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</si>
  <si>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</si>
  <si>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</si>
  <si>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</si>
  <si>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</si>
  <si>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</si>
  <si>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</si>
  <si>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</si>
  <si>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</si>
  <si>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</si>
  <si>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</si>
  <si>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</si>
  <si>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</si>
  <si>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</si>
  <si>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</si>
  <si>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</si>
  <si>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</si>
  <si>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</si>
  <si>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</si>
  <si>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</si>
  <si>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</si>
  <si>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</si>
  <si>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</si>
  <si>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</si>
  <si>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</si>
  <si>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</si>
  <si>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</si>
  <si>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</si>
  <si>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</si>
  <si>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</si>
  <si>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</si>
  <si>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</si>
  <si>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</si>
  <si>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</si>
  <si>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</si>
  <si>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</si>
  <si>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</si>
  <si>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</si>
  <si>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</si>
  <si>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</si>
  <si>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</si>
  <si>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</si>
  <si>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</si>
  <si>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</si>
  <si>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</si>
  <si>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</si>
  <si>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</si>
  <si>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</si>
  <si>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</si>
  <si>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</si>
  <si>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</si>
  <si>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</si>
  <si>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</si>
  <si>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</si>
  <si>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</si>
  <si>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</si>
  <si>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</si>
  <si>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</si>
  <si>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</si>
  <si>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</si>
  <si>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</si>
  <si>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</si>
  <si>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</si>
  <si>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</si>
  <si>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</si>
  <si>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</si>
  <si>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</si>
  <si>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</si>
  <si>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</si>
  <si>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</si>
  <si>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</si>
  <si>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</si>
  <si>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</si>
  <si>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</si>
  <si>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</si>
  <si>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</si>
  <si>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</si>
  <si>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</si>
  <si>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</si>
  <si>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</si>
  <si>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</si>
  <si>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</si>
  <si>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</si>
  <si>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</si>
  <si>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</si>
  <si>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</si>
  <si>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</si>
  <si>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</si>
  <si>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</si>
  <si>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</si>
  <si>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</si>
  <si>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</si>
  <si>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</si>
  <si>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</si>
  <si>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</si>
  <si>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</si>
  <si>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</si>
  <si>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</si>
  <si>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</si>
  <si>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</si>
  <si>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</si>
  <si>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</si>
  <si>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</si>
  <si>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</si>
  <si>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</si>
  <si>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</si>
  <si>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</si>
  <si>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</si>
  <si>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</si>
  <si>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</si>
  <si>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</si>
  <si>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</si>
  <si>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</si>
  <si>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</si>
  <si>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</si>
  <si>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</si>
  <si>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</si>
  <si>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</si>
  <si>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</si>
  <si>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</si>
  <si>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</si>
  <si>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</si>
  <si>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</si>
  <si>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</si>
  <si>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</si>
  <si>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</si>
  <si>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</si>
  <si>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</si>
  <si>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</si>
  <si>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</si>
  <si>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</si>
  <si>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</si>
  <si>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</si>
  <si>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</si>
  <si>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</si>
  <si>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</si>
  <si>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</si>
  <si>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</si>
  <si>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</si>
  <si>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</si>
  <si>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</si>
  <si>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</si>
  <si>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</si>
  <si>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</si>
  <si>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</si>
  <si>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</si>
  <si>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</si>
  <si>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</si>
  <si>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</si>
  <si>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</si>
  <si>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</si>
  <si>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</si>
  <si>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</si>
  <si>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</si>
  <si>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</si>
  <si>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</si>
  <si>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</si>
  <si>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</si>
  <si>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</si>
  <si>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</si>
  <si>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</si>
  <si>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</si>
  <si>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</si>
  <si>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</si>
  <si>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</si>
  <si>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</si>
  <si>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</si>
  <si>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</si>
  <si>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</si>
  <si>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</si>
  <si>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</si>
  <si>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</si>
  <si>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</si>
  <si>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</si>
  <si>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</si>
  <si>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</si>
  <si>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</si>
  <si>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</si>
  <si>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</si>
  <si>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</si>
  <si>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</si>
  <si>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</si>
  <si>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</si>
  <si>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</si>
  <si>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</si>
  <si>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</si>
  <si>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</si>
  <si>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</si>
  <si>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</si>
  <si>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</si>
  <si>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</si>
  <si>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</si>
  <si>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</si>
  <si>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</si>
  <si>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</si>
  <si>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</si>
  <si>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</si>
  <si>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</si>
  <si>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</si>
  <si>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</si>
  <si>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</si>
  <si>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</si>
  <si>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</si>
  <si>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</si>
  <si>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</si>
  <si>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</si>
  <si>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</si>
  <si>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</si>
  <si>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</si>
  <si>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</si>
  <si>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</si>
  <si>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</si>
  <si>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</si>
  <si>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</si>
  <si>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</si>
  <si>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</si>
  <si>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</si>
  <si>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</si>
  <si>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</si>
  <si>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</si>
  <si>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</si>
  <si>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</si>
  <si>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</si>
  <si>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</si>
  <si>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</si>
  <si>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</si>
  <si>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</si>
  <si>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</si>
  <si>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</si>
  <si>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</si>
  <si>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</si>
  <si>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</si>
  <si>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</si>
  <si>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</si>
  <si>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</si>
  <si>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</si>
  <si>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</si>
  <si>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</si>
  <si>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</si>
  <si>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</si>
  <si>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</si>
  <si>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</si>
  <si>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</si>
  <si>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</si>
  <si>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</si>
  <si>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</si>
  <si>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</si>
  <si>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</si>
  <si>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</si>
  <si>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</si>
  <si>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</si>
  <si>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</si>
  <si>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</si>
  <si>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</si>
  <si>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</si>
  <si>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</si>
  <si>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</si>
  <si>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</si>
  <si>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</si>
  <si>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</si>
  <si>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</si>
  <si>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</si>
  <si>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</si>
  <si>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</si>
  <si>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</si>
  <si>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</si>
  <si>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</si>
  <si>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</si>
  <si>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</si>
  <si>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</si>
  <si>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</si>
  <si>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</si>
  <si>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</si>
  <si>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</si>
  <si>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</si>
  <si>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</si>
  <si>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</si>
  <si>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</si>
  <si>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</si>
  <si>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</si>
  <si>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</si>
  <si>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</si>
  <si>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</si>
  <si>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</si>
  <si>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</si>
  <si>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</si>
  <si>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</si>
  <si>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</si>
  <si>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</si>
  <si>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</si>
  <si>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</si>
  <si>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</si>
  <si>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</si>
  <si>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</si>
  <si>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</si>
  <si>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</si>
  <si>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</si>
  <si>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</si>
  <si>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</si>
  <si>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</si>
  <si>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</si>
  <si>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</si>
  <si>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</si>
  <si>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</si>
  <si>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</si>
  <si>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</si>
  <si>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</si>
  <si>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</si>
  <si>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</si>
  <si>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</si>
  <si>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</si>
  <si>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</si>
  <si>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</si>
  <si>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</si>
  <si>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</si>
  <si>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</si>
  <si>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</si>
  <si>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</si>
  <si>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</si>
  <si>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</si>
  <si>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</si>
  <si>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</si>
  <si>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</si>
  <si>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</si>
  <si>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</si>
  <si>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</si>
  <si>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</si>
  <si>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</si>
  <si>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</si>
  <si>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</si>
  <si>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</si>
  <si>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</si>
  <si>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</si>
  <si>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</si>
  <si>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</si>
  <si>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</si>
  <si>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</si>
  <si>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</si>
  <si>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</si>
  <si>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</si>
  <si>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</si>
  <si>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</si>
  <si>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</si>
  <si>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</si>
  <si>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</si>
  <si>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</si>
  <si>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</si>
  <si>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</si>
  <si>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</si>
  <si>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</si>
  <si>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</si>
  <si>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</si>
  <si>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</si>
  <si>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</si>
  <si>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</si>
  <si>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</si>
  <si>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</si>
  <si>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</si>
  <si>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</si>
  <si>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</si>
  <si>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</si>
  <si>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</si>
  <si>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</si>
  <si>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</si>
  <si>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</si>
  <si>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</si>
  <si>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</si>
  <si>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</si>
  <si>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</si>
  <si>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</si>
  <si>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</si>
  <si>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</si>
  <si>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</si>
  <si>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</si>
  <si>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</si>
  <si>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</si>
  <si>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</si>
  <si>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</si>
  <si>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</si>
  <si>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</si>
  <si>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</si>
  <si>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</si>
  <si>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</si>
  <si>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</si>
  <si>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</si>
  <si>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</si>
  <si>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</si>
  <si>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</si>
  <si>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</si>
  <si>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</si>
  <si>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</si>
  <si>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</si>
  <si>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</si>
  <si>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</si>
  <si>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</si>
  <si>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</si>
  <si>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</si>
  <si>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</si>
  <si>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</si>
  <si>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</si>
  <si>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</si>
  <si>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</si>
  <si>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</si>
  <si>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</si>
  <si>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</si>
  <si>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</si>
  <si>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</si>
  <si>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</si>
  <si>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</si>
  <si>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</si>
  <si>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</si>
  <si>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</si>
  <si>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</si>
  <si>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</si>
  <si>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</si>
  <si>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</si>
  <si>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</si>
  <si>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</si>
  <si>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</si>
  <si>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</si>
  <si>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</si>
  <si>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</si>
  <si>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</si>
  <si>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</si>
  <si>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</si>
  <si>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</si>
  <si>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</si>
  <si>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</si>
  <si>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</si>
  <si>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</si>
  <si>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</si>
  <si>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</si>
  <si>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</si>
  <si>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</si>
  <si>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</si>
  <si>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</si>
  <si>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</si>
  <si>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</si>
  <si>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</si>
  <si>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</si>
  <si>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</si>
  <si>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</si>
  <si>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</si>
  <si>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</si>
  <si>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</si>
  <si>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</si>
  <si>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</si>
  <si>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</si>
  <si>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</si>
  <si>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</si>
  <si>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</si>
  <si>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</si>
  <si>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</si>
  <si>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</si>
  <si>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</si>
  <si>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</si>
  <si>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</si>
  <si>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</si>
  <si>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</si>
  <si>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</si>
  <si>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</si>
  <si>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</si>
  <si>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</si>
  <si>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</si>
  <si>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</si>
  <si>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</si>
  <si>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</si>
  <si>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</si>
  <si>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</si>
  <si>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</si>
  <si>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</si>
  <si>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</si>
  <si>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</si>
  <si>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</si>
  <si>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</si>
  <si>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</si>
  <si>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</si>
  <si>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</si>
  <si>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</si>
  <si>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</si>
  <si>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</si>
  <si>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</si>
  <si>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</si>
  <si>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</si>
  <si>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</si>
  <si>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</si>
  <si>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</si>
  <si>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</si>
  <si>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</si>
  <si>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</si>
  <si>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</si>
  <si>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</si>
  <si>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</si>
  <si>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</si>
  <si>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</si>
  <si>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</si>
  <si>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</si>
  <si>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</si>
  <si>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</si>
  <si>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</si>
  <si>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</si>
  <si>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</si>
  <si>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</si>
  <si>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</si>
  <si>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</si>
  <si>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</si>
  <si>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</si>
  <si>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</si>
  <si>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</si>
  <si>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</si>
  <si>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</si>
  <si>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</si>
  <si>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</si>
  <si>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</si>
  <si>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</si>
  <si>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</si>
  <si>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</si>
  <si>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</si>
  <si>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</si>
  <si>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</si>
  <si>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</si>
  <si>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</si>
  <si>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</si>
  <si>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</si>
  <si>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</si>
  <si>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</si>
  <si>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</si>
  <si>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</si>
  <si>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</si>
  <si>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</si>
  <si>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</si>
  <si>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</si>
  <si>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</si>
  <si>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</si>
  <si>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</si>
  <si>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</si>
  <si>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</si>
  <si>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</si>
  <si>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</si>
  <si>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</si>
  <si>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</si>
  <si>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</si>
  <si>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</si>
  <si>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</si>
  <si>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</si>
  <si>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</si>
  <si>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</si>
  <si>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</si>
  <si>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</si>
  <si>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</si>
  <si>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</si>
  <si>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</si>
  <si>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</si>
  <si>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</si>
  <si>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</si>
  <si>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</si>
  <si>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</si>
  <si>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</si>
  <si>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</si>
  <si>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</si>
  <si>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</si>
  <si>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</si>
  <si>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</si>
  <si>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</si>
  <si>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</si>
  <si>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</si>
  <si>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</si>
  <si>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</si>
  <si>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</si>
  <si>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</si>
  <si>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</si>
  <si>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</si>
  <si>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</si>
  <si>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</si>
  <si>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</si>
  <si>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</si>
  <si>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</si>
  <si>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</si>
  <si>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</si>
  <si>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</si>
  <si>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</si>
  <si>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</si>
  <si>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</si>
  <si>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</si>
  <si>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</si>
  <si>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</si>
  <si>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</si>
  <si>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</si>
  <si>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</si>
  <si>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</si>
  <si>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</si>
  <si>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</si>
  <si>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</si>
  <si>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</si>
  <si>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</si>
  <si>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</si>
  <si>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</si>
  <si>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</si>
  <si>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</si>
  <si>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</si>
  <si>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</si>
  <si>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</si>
  <si>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</si>
  <si>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</si>
  <si>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</si>
  <si>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</si>
  <si>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</si>
  <si>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</si>
  <si>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</si>
  <si>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</si>
  <si>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</si>
  <si>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</si>
  <si>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</si>
  <si>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</si>
  <si>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</si>
  <si>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</si>
  <si>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</si>
  <si>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</si>
  <si>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</si>
  <si>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</si>
  <si>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</si>
  <si>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</si>
  <si>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</si>
  <si>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</si>
  <si>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</si>
  <si>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</si>
  <si>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</si>
  <si>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</si>
  <si>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</si>
  <si>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</si>
  <si>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</si>
  <si>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</si>
  <si>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</si>
  <si>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</si>
  <si>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</si>
  <si>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</si>
  <si>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</si>
  <si>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</si>
  <si>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</si>
  <si>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</si>
  <si>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</si>
  <si>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</si>
  <si>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</si>
  <si>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</si>
  <si>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</si>
  <si>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</si>
  <si>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</si>
  <si>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</si>
  <si>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</si>
  <si>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</si>
  <si>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</si>
  <si>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</si>
  <si>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</si>
  <si>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</si>
  <si>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</si>
  <si>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</si>
  <si>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</si>
  <si>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</si>
  <si>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</si>
  <si>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</si>
  <si>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</si>
  <si>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</si>
  <si>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</si>
  <si>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</si>
  <si>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</si>
  <si>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</si>
  <si>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</si>
  <si>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</si>
  <si>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</si>
  <si>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</si>
  <si>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</si>
  <si>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</si>
  <si>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</si>
  <si>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</si>
  <si>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</si>
  <si>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</si>
  <si>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</si>
  <si>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</si>
  <si>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</si>
  <si>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</si>
  <si>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</si>
  <si>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</si>
  <si>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</si>
  <si>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</si>
  <si>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</si>
  <si>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</si>
  <si>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</si>
  <si>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</si>
  <si>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</si>
  <si>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</si>
  <si>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</si>
  <si>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</si>
  <si>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</si>
  <si>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</si>
  <si>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</si>
  <si>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</si>
  <si>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</si>
  <si>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</si>
  <si>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</si>
  <si>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</si>
  <si>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</si>
  <si>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</si>
  <si>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</si>
  <si>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</si>
  <si>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</si>
  <si>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</si>
  <si>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</si>
  <si>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</si>
  <si>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</si>
  <si>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</si>
  <si>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</si>
  <si>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</si>
  <si>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</si>
  <si>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</si>
  <si>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</si>
  <si>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</si>
  <si>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</si>
  <si>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</si>
  <si>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</si>
  <si>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</si>
  <si>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</si>
  <si>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</si>
  <si>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</si>
  <si>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</si>
  <si>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</si>
  <si>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</si>
  <si>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</si>
  <si>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</si>
  <si>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</si>
  <si>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</si>
  <si>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</si>
  <si>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</si>
  <si>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</si>
  <si>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</si>
  <si>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</si>
  <si>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</si>
  <si>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</si>
  <si>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</si>
  <si>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</si>
  <si>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</si>
  <si>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</si>
  <si>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</si>
  <si>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</si>
  <si>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</si>
  <si>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</si>
  <si>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</si>
  <si>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</si>
  <si>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</si>
  <si>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</si>
  <si>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</si>
  <si>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</si>
  <si>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</si>
  <si>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</si>
  <si>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</si>
  <si>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</si>
  <si>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</si>
  <si>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</si>
  <si>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</si>
  <si>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</si>
  <si>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</si>
  <si>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</si>
  <si>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</si>
  <si>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</si>
  <si>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</si>
  <si>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</si>
  <si>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</si>
  <si>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</si>
  <si>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</si>
  <si>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</si>
  <si>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</si>
  <si>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</si>
  <si>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</si>
  <si>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</si>
  <si>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</si>
  <si>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</si>
  <si>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</si>
  <si>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</si>
  <si>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</si>
  <si>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</si>
  <si>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</si>
  <si>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</si>
  <si>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</si>
  <si>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</si>
  <si>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</si>
  <si>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</si>
  <si>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</si>
  <si>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</si>
  <si>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</si>
  <si>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</si>
  <si>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</si>
  <si>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</si>
  <si>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</si>
  <si>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</si>
  <si>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</si>
  <si>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</si>
  <si>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</si>
  <si>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</si>
  <si>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</si>
  <si>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</si>
  <si>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</si>
  <si>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</si>
  <si>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</si>
  <si>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</si>
  <si>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</si>
  <si>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</si>
  <si>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</si>
  <si>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</si>
  <si>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</si>
  <si>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</si>
  <si>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</si>
  <si>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</si>
  <si>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</si>
  <si>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</si>
  <si>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</si>
  <si>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</si>
  <si>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</si>
  <si>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</si>
  <si>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</si>
  <si>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</si>
  <si>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</si>
  <si>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</si>
  <si>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</si>
  <si>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</si>
  <si>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</si>
  <si>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</si>
  <si>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</si>
  <si>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</si>
  <si>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</si>
  <si>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</si>
  <si>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</si>
  <si>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</si>
  <si>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</si>
  <si>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</si>
  <si>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</si>
  <si>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</si>
  <si>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</si>
  <si>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</si>
  <si>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</si>
  <si>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</si>
  <si>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</si>
  <si>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</si>
  <si>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</si>
  <si>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</si>
  <si>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</si>
  <si>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</si>
  <si>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</si>
  <si>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</si>
  <si>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</si>
  <si>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</si>
  <si>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</si>
  <si>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</si>
  <si>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</si>
  <si>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</si>
  <si>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</si>
  <si>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</si>
  <si>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</si>
  <si>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</si>
  <si>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</si>
  <si>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</si>
  <si>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</si>
  <si>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</si>
  <si>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</si>
  <si>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</si>
  <si>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</si>
  <si>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</si>
  <si>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</si>
  <si>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</si>
  <si>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</si>
  <si>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</si>
  <si>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</si>
  <si>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</si>
  <si>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</si>
  <si>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</si>
  <si>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</si>
  <si>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</si>
  <si>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</si>
  <si>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</si>
  <si>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</si>
  <si>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</si>
  <si>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</si>
  <si>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</si>
  <si>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</si>
  <si>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</si>
  <si>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</si>
  <si>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</si>
  <si>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</si>
  <si>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</si>
  <si>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</si>
  <si>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</si>
  <si>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</si>
  <si>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</si>
  <si>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</si>
  <si>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</si>
  <si>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</si>
  <si>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</si>
  <si>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</si>
  <si>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</si>
  <si>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</si>
  <si>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</si>
  <si>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</si>
  <si>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</si>
  <si>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</si>
  <si>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</si>
  <si>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</si>
  <si>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</si>
  <si>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</si>
  <si>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</si>
  <si>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</si>
  <si>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</si>
  <si>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</si>
  <si>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</si>
  <si>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</si>
  <si>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</si>
  <si>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</si>
  <si>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</si>
  <si>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</si>
  <si>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</si>
  <si>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</si>
  <si>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</si>
  <si>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</si>
  <si>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</si>
  <si>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</si>
  <si>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</si>
  <si>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</si>
  <si>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</si>
  <si>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</si>
  <si>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</si>
  <si>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</si>
  <si>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</si>
  <si>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</si>
  <si>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</si>
  <si>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</si>
  <si>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</si>
  <si>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</si>
  <si>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</si>
  <si>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</si>
  <si>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</si>
  <si>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</si>
  <si>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</si>
  <si>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</si>
  <si>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</si>
  <si>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</si>
  <si>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</si>
  <si>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</si>
  <si>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</si>
  <si>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</si>
  <si>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</si>
  <si>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</si>
  <si>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</si>
  <si>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</si>
  <si>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</si>
  <si>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</si>
  <si>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</si>
  <si>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</si>
  <si>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</si>
  <si>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</si>
  <si>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</si>
  <si>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</si>
  <si>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</si>
  <si>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</si>
  <si>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</si>
  <si>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</si>
  <si>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</si>
  <si>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</si>
  <si>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</si>
  <si>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</si>
  <si>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</si>
  <si>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</si>
  <si>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</si>
  <si>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</si>
  <si>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</si>
  <si>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</si>
  <si>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</si>
  <si>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</si>
  <si>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</si>
  <si>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</si>
  <si>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</si>
  <si>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</si>
  <si>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</si>
  <si>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</si>
  <si>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</si>
  <si>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</si>
  <si>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</si>
  <si>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</si>
  <si>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</si>
  <si>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</si>
  <si>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</si>
  <si>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</si>
  <si>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</si>
  <si>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</si>
  <si>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</si>
  <si>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</si>
  <si>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</si>
  <si>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</si>
  <si>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</si>
  <si>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</si>
  <si>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</si>
  <si>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</si>
  <si>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</si>
  <si>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</si>
  <si>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</si>
  <si>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</si>
  <si>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</si>
  <si>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</si>
  <si>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</si>
  <si>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</si>
  <si>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</si>
  <si>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</si>
  <si>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</si>
  <si>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</si>
  <si>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</si>
  <si>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</si>
  <si>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</si>
  <si>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</si>
  <si>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</si>
  <si>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</si>
  <si>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</si>
  <si>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</si>
  <si>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</si>
  <si>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</si>
  <si>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</si>
  <si>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</si>
  <si>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</si>
  <si>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</si>
  <si>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</si>
  <si>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</si>
  <si>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</si>
  <si>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</si>
  <si>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</si>
  <si>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</si>
  <si>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</si>
  <si>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</si>
  <si>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</si>
  <si>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</si>
  <si>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</si>
  <si>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</si>
  <si>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</si>
  <si>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</si>
  <si>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</si>
  <si>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</si>
  <si>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</si>
  <si>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</si>
  <si>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</si>
  <si>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</si>
  <si>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</si>
  <si>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</si>
  <si>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</si>
  <si>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</si>
  <si>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</si>
  <si>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</si>
  <si>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</si>
  <si>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</si>
  <si>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</si>
  <si>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</si>
  <si>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</si>
  <si>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</si>
  <si>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</si>
  <si>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</si>
  <si>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</si>
  <si>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</si>
  <si>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</si>
  <si>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</si>
  <si>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</si>
  <si>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</si>
  <si>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</si>
  <si>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</si>
  <si>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</si>
  <si>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</si>
  <si>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</si>
  <si>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</si>
  <si>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</si>
  <si>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</si>
  <si>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</si>
  <si>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</si>
  <si>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</si>
  <si>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</si>
  <si>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</si>
  <si>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</si>
  <si>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</si>
  <si>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</si>
  <si>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</si>
  <si>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</si>
  <si>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</si>
  <si>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</si>
  <si>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</si>
  <si>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</si>
  <si>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</si>
  <si>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</si>
  <si>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</si>
  <si>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</si>
  <si>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</si>
  <si>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</si>
  <si>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</si>
  <si>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</si>
  <si>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</si>
  <si>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</si>
  <si>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</si>
  <si>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</si>
  <si>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</si>
  <si>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</si>
  <si>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</si>
  <si>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</si>
  <si>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</si>
  <si>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</si>
  <si>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</si>
  <si>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</si>
  <si>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</si>
  <si>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</si>
  <si>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</si>
  <si>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</si>
  <si>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</si>
  <si>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</si>
  <si>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</si>
  <si>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</si>
  <si>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</si>
  <si>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</si>
  <si>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</si>
  <si>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</si>
  <si>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</si>
  <si>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</si>
  <si>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</si>
  <si>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</si>
  <si>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</si>
  <si>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</si>
  <si>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</si>
  <si>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</si>
  <si>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</si>
  <si>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</si>
  <si>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</si>
  <si>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</si>
  <si>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</si>
  <si>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</si>
  <si>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</si>
  <si>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</si>
  <si>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</si>
  <si>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</si>
  <si>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</si>
  <si>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</si>
  <si>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</si>
  <si>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</si>
  <si>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</si>
  <si>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</si>
  <si>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</si>
  <si>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</si>
  <si>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</si>
  <si>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</si>
  <si>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</si>
  <si>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</si>
  <si>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</si>
  <si>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</si>
  <si>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</si>
  <si>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</si>
  <si>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</si>
  <si>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</si>
  <si>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</si>
  <si>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</si>
  <si>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</si>
  <si>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</si>
  <si>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</si>
  <si>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</si>
  <si>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</si>
  <si>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</si>
  <si>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</si>
  <si>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</si>
  <si>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</si>
  <si>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</si>
  <si>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</si>
  <si>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</si>
  <si>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</si>
  <si>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</si>
  <si>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</si>
  <si>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</si>
  <si>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</si>
  <si>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</si>
  <si>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</si>
  <si>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</si>
  <si>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</si>
  <si>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</si>
  <si>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</si>
  <si>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</si>
  <si>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</si>
  <si>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</si>
  <si>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</si>
  <si>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</si>
  <si>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</si>
  <si>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</si>
  <si>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</si>
  <si>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</si>
  <si>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</si>
  <si>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</si>
  <si>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</si>
  <si>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</si>
  <si>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</si>
  <si>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</si>
  <si>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</si>
  <si>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</si>
  <si>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</si>
  <si>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</si>
  <si>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</si>
  <si>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</si>
  <si>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</si>
  <si>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</si>
  <si>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</si>
  <si>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</si>
  <si>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</si>
  <si>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</si>
  <si>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</si>
  <si>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</si>
  <si>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</si>
  <si>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</si>
  <si>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</si>
  <si>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</si>
  <si>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</si>
  <si>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</si>
  <si>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</si>
  <si>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</si>
  <si>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</si>
  <si>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</si>
  <si>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</si>
  <si>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</si>
  <si>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</si>
  <si>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</si>
  <si>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</si>
  <si>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</si>
  <si>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</si>
  <si>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</si>
  <si>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</si>
  <si>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</si>
  <si>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</si>
  <si>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</si>
  <si>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</si>
  <si>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</si>
  <si>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</si>
  <si>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</si>
  <si>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</si>
  <si>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</si>
  <si>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</si>
  <si>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</si>
  <si>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</si>
  <si>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</si>
  <si>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</si>
  <si>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</si>
  <si>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</si>
  <si>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</si>
  <si>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</si>
  <si>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</si>
  <si>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</si>
  <si>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</si>
  <si>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</si>
  <si>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</si>
  <si>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</si>
  <si>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</si>
  <si>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</si>
  <si>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</si>
  <si>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</si>
  <si>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</si>
  <si>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</si>
  <si>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</si>
  <si>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</si>
  <si>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</si>
  <si>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</si>
  <si>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</si>
  <si>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</si>
  <si>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</si>
  <si>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</si>
  <si>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</si>
  <si>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</si>
  <si>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</si>
  <si>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</si>
  <si>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</si>
  <si>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</si>
  <si>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</si>
  <si>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</si>
  <si>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</si>
  <si>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</si>
  <si>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</si>
  <si>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</si>
  <si>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</si>
  <si>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</si>
  <si>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</si>
  <si>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</si>
  <si>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</si>
  <si>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</si>
  <si>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</si>
  <si>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</si>
  <si>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</si>
  <si>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</si>
  <si>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</si>
  <si>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</si>
  <si>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</si>
  <si>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</si>
  <si>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</si>
  <si>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</si>
  <si>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</si>
  <si>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</si>
  <si>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</si>
  <si>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</si>
  <si>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</si>
  <si>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</si>
  <si>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</si>
  <si>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</si>
  <si>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</si>
  <si>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</si>
  <si>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</si>
  <si>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</si>
  <si>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</si>
  <si>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</si>
  <si>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</si>
  <si>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</si>
  <si>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</si>
  <si>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</si>
  <si>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</si>
  <si>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</si>
  <si>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</si>
  <si>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</si>
  <si>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</si>
  <si>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</si>
  <si>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</si>
  <si>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</si>
  <si>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</si>
  <si>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</si>
  <si>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</si>
  <si>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</si>
  <si>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</si>
  <si>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</si>
  <si>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</si>
  <si>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</si>
  <si>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</si>
  <si>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</si>
  <si>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</si>
  <si>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</si>
  <si>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</si>
  <si>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</si>
  <si>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</si>
  <si>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</si>
  <si>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</si>
  <si>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</si>
  <si>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</si>
  <si>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</si>
  <si>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</si>
  <si>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</si>
  <si>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</si>
  <si>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</si>
  <si>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</si>
  <si>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</si>
  <si>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</si>
  <si>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</si>
  <si>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</si>
  <si>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</si>
  <si>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</si>
  <si>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</si>
  <si>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</si>
  <si>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</si>
  <si>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</si>
  <si>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</si>
  <si>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</si>
  <si>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</si>
  <si>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</si>
  <si>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</si>
  <si>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</si>
  <si>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</si>
  <si>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</si>
  <si>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</si>
  <si>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</si>
  <si>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</si>
  <si>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</si>
  <si>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</si>
  <si>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</si>
  <si>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</si>
  <si>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</si>
  <si>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</si>
  <si>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</si>
  <si>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</si>
  <si>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</si>
  <si>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</si>
  <si>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</si>
  <si>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</si>
  <si>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</si>
  <si>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</si>
  <si>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</si>
  <si>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</si>
  <si>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</si>
  <si>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</si>
  <si>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</si>
  <si>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</si>
  <si>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</si>
  <si>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</si>
  <si>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</si>
  <si>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</si>
  <si>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</si>
  <si>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</si>
  <si>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</si>
  <si>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</si>
  <si>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</si>
  <si>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</si>
  <si>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</si>
  <si>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</si>
  <si>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</si>
  <si>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</si>
  <si>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</si>
  <si>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</si>
  <si>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</si>
  <si>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</si>
  <si>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</si>
  <si>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</si>
  <si>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</si>
  <si>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</si>
  <si>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</si>
  <si>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</si>
  <si>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</si>
  <si>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</si>
  <si>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</si>
  <si>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</si>
  <si>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</si>
  <si>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</si>
  <si>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</si>
  <si>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</si>
  <si>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</si>
  <si>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</si>
  <si>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</si>
  <si>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</si>
  <si>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</si>
  <si>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</si>
  <si>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</si>
  <si>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</si>
  <si>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</si>
  <si>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</si>
  <si>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</si>
  <si>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</si>
  <si>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</si>
  <si>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</si>
  <si>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</si>
  <si>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</si>
  <si>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</si>
  <si>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</si>
  <si>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</si>
  <si>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</si>
  <si>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</si>
  <si>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</si>
  <si>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</si>
  <si>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</si>
  <si>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</si>
  <si>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</si>
  <si>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</si>
  <si>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</si>
  <si>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</si>
  <si>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</si>
  <si>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</si>
  <si>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</si>
  <si>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</si>
  <si>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</si>
  <si>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</si>
  <si>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</si>
  <si>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</si>
  <si>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</si>
  <si>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</si>
  <si>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</si>
  <si>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</si>
  <si>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</si>
  <si>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</si>
  <si>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</si>
  <si>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</si>
  <si>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</si>
  <si>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</si>
  <si>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</si>
  <si>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</si>
  <si>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</si>
  <si>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</si>
  <si>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</si>
  <si>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</si>
  <si>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</si>
  <si>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</si>
  <si>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</si>
  <si>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</si>
  <si>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</si>
  <si>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</si>
  <si>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</si>
  <si>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</si>
  <si>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</si>
  <si>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</si>
  <si>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</si>
  <si>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</si>
  <si>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</si>
  <si>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</si>
  <si>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</si>
  <si>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</si>
  <si>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</si>
  <si>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</si>
  <si>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</si>
  <si>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</si>
  <si>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</si>
  <si>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</si>
  <si>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</si>
  <si>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</si>
  <si>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</si>
  <si>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</si>
  <si>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</si>
  <si>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</si>
  <si>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</si>
  <si>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</si>
  <si>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</si>
  <si>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</si>
  <si>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</si>
  <si>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</si>
  <si>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</si>
  <si>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</si>
  <si>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</si>
  <si>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</si>
  <si>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</si>
  <si>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</si>
  <si>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</si>
  <si>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</si>
  <si>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</si>
  <si>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</si>
  <si>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</si>
  <si>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</si>
  <si>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</si>
  <si>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</si>
  <si>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</si>
  <si>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</si>
  <si>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</si>
  <si>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</si>
  <si>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</si>
  <si>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</si>
  <si>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</si>
  <si>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</si>
  <si>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</si>
  <si>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</si>
  <si>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</si>
  <si>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</si>
  <si>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</si>
  <si>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</si>
  <si>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</si>
  <si>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</si>
  <si>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</si>
  <si>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</si>
  <si>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</si>
  <si>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</si>
  <si>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</si>
  <si>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</si>
  <si>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</si>
  <si>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</si>
  <si>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</si>
  <si>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</si>
  <si>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</si>
  <si>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</si>
  <si>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</si>
  <si>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</si>
  <si>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</si>
  <si>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</si>
  <si>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</si>
  <si>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</si>
  <si>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</si>
  <si>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</si>
  <si>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</si>
  <si>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</si>
  <si>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</si>
  <si>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</si>
  <si>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</si>
  <si>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</si>
  <si>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</si>
  <si>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</si>
  <si>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</si>
  <si>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</si>
  <si>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</si>
  <si>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</si>
  <si>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</si>
  <si>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</si>
  <si>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</si>
  <si>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</si>
  <si>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</si>
  <si>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</si>
  <si>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</si>
  <si>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</si>
  <si>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</si>
  <si>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</si>
  <si>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</si>
  <si>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</si>
  <si>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</si>
  <si>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</si>
  <si>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</si>
  <si>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</si>
  <si>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</si>
  <si>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</si>
  <si>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</si>
  <si>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</si>
  <si>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</si>
  <si>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</si>
  <si>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</si>
  <si>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</si>
  <si>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</si>
  <si>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</si>
  <si>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</si>
  <si>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</si>
  <si>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</si>
  <si>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</si>
  <si>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</si>
  <si>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</si>
  <si>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</si>
  <si>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</si>
  <si>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</si>
  <si>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</si>
  <si>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</si>
  <si>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</si>
  <si>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</si>
  <si>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</si>
  <si>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</si>
  <si>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</si>
  <si>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</si>
  <si>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</si>
  <si>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</si>
  <si>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</si>
  <si>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</si>
  <si>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</si>
  <si>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</si>
  <si>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</si>
  <si>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</si>
  <si>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</si>
  <si>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</si>
  <si>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</si>
  <si>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</si>
  <si>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</si>
  <si>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</si>
  <si>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</si>
  <si>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</si>
  <si>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</si>
  <si>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</si>
  <si>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</si>
  <si>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</si>
  <si>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</si>
  <si>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</si>
  <si>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</si>
  <si>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</si>
  <si>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</si>
  <si>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</si>
  <si>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</si>
  <si>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</si>
  <si>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</si>
  <si>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</si>
  <si>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</si>
  <si>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</si>
  <si>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</si>
  <si>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</si>
  <si>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</si>
  <si>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</si>
  <si>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</si>
  <si>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</si>
  <si>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</si>
  <si>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</si>
  <si>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</si>
  <si>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</si>
  <si>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</si>
  <si>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</si>
  <si>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</si>
  <si>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</si>
  <si>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</si>
  <si>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</si>
  <si>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</si>
  <si>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</si>
  <si>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</si>
  <si>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</si>
  <si>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</si>
  <si>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</si>
  <si>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</si>
  <si>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</si>
  <si>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</si>
  <si>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</si>
  <si>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</si>
  <si>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</si>
  <si>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</si>
  <si>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</si>
  <si>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</si>
  <si>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</si>
  <si>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</si>
  <si>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</si>
  <si>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</si>
  <si>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</si>
  <si>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</si>
  <si>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</si>
  <si>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</si>
  <si>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</si>
  <si>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</si>
  <si>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</si>
  <si>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</si>
  <si>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</si>
  <si>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</si>
  <si>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</si>
  <si>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</si>
  <si>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</si>
  <si>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</si>
  <si>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</si>
  <si>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</si>
  <si>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</si>
  <si>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</si>
  <si>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</si>
  <si>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</si>
  <si>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</si>
  <si>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</si>
  <si>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</si>
  <si>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</si>
  <si>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</si>
  <si>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</si>
  <si>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</si>
  <si>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</si>
  <si>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</si>
  <si>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</si>
  <si>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</si>
  <si>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</si>
  <si>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</si>
  <si>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</si>
  <si>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</si>
  <si>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</si>
  <si>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</si>
  <si>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</si>
  <si>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</si>
  <si>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</si>
  <si>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</si>
  <si>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</si>
  <si>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</si>
  <si>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</si>
  <si>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</si>
  <si>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</si>
  <si>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</si>
  <si>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</si>
  <si>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</si>
  <si>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</si>
  <si>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</si>
  <si>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</si>
  <si>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</si>
  <si>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</si>
  <si>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</si>
  <si>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</si>
  <si>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</si>
  <si>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</si>
  <si>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</si>
  <si>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</si>
  <si>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</si>
  <si>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</si>
  <si>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</si>
  <si>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</si>
  <si>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</si>
  <si>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</si>
  <si>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</si>
  <si>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</si>
  <si>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</si>
  <si>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</si>
  <si>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</si>
  <si>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</si>
  <si>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</si>
  <si>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</si>
  <si>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</si>
  <si>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</si>
  <si>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</si>
  <si>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</si>
  <si>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</si>
  <si>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</si>
  <si>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</si>
  <si>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</si>
  <si>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</si>
  <si>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</si>
  <si>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</si>
  <si>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</si>
  <si>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</si>
  <si>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</si>
  <si>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</si>
  <si>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</si>
  <si>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</si>
  <si>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</si>
  <si>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</si>
  <si>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</si>
  <si>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</si>
  <si>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</si>
  <si>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</si>
  <si>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</si>
  <si>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</si>
  <si>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</si>
  <si>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</si>
  <si>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</si>
  <si>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</si>
  <si>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</si>
  <si>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</si>
  <si>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</si>
  <si>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</si>
  <si>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</si>
  <si>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</si>
  <si>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</si>
  <si>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</si>
  <si>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</si>
  <si>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</si>
  <si>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</si>
  <si>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</si>
  <si>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</si>
  <si>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</si>
  <si>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</si>
  <si>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</si>
  <si>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</si>
  <si>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</si>
  <si>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</si>
  <si>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</si>
  <si>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</si>
  <si>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</si>
  <si>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</si>
  <si>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</si>
  <si>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</si>
  <si>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</si>
  <si>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</si>
  <si>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</si>
  <si>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</si>
  <si>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</si>
  <si>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</si>
  <si>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</si>
  <si>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</si>
  <si>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</si>
  <si>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</si>
  <si>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</si>
  <si>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</si>
  <si>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</si>
  <si>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</si>
  <si>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</si>
  <si>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</si>
  <si>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</si>
  <si>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</si>
  <si>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</si>
  <si>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</si>
  <si>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</si>
  <si>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</si>
  <si>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</si>
  <si>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</si>
  <si>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</si>
  <si>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</si>
  <si>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</si>
  <si>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</si>
  <si>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</si>
  <si>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</si>
  <si>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</si>
  <si>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</si>
  <si>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</si>
  <si>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</si>
  <si>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</si>
  <si>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</si>
  <si>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</si>
  <si>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</si>
  <si>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</si>
  <si>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</si>
  <si>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</si>
  <si>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</si>
  <si>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</si>
  <si>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</si>
  <si>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</si>
  <si>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</si>
  <si>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</si>
  <si>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</si>
  <si>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</si>
  <si>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</si>
  <si>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</si>
  <si>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</si>
  <si>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</si>
  <si>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</si>
  <si>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</si>
  <si>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</si>
  <si>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</si>
  <si>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</si>
  <si>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</si>
  <si>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</si>
  <si>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</si>
  <si>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</si>
  <si>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</si>
  <si>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</si>
  <si>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</si>
  <si>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</si>
  <si>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</si>
  <si>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</si>
  <si>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</si>
  <si>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</si>
  <si>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</si>
  <si>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</si>
  <si>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</si>
  <si>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</si>
  <si>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</si>
  <si>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</si>
  <si>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</si>
  <si>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</si>
  <si>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</si>
  <si>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</si>
  <si>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</si>
  <si>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</si>
  <si>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</si>
  <si>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</si>
  <si>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</si>
  <si>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</si>
  <si>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</si>
  <si>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</si>
  <si>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</si>
  <si>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</si>
  <si>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</si>
  <si>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</si>
  <si>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</si>
  <si>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</si>
  <si>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</si>
  <si>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</si>
  <si>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</si>
  <si>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</si>
  <si>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</si>
  <si>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</si>
  <si>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</si>
  <si>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</si>
  <si>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</si>
  <si>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</si>
  <si>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</si>
  <si>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</si>
  <si>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</si>
  <si>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</si>
  <si>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</si>
  <si>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</si>
  <si>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</si>
  <si>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</si>
  <si>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</si>
  <si>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</si>
  <si>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</si>
  <si>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</si>
  <si>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</si>
  <si>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</si>
  <si>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</si>
  <si>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</si>
  <si>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</si>
  <si>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</si>
  <si>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</si>
  <si>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</si>
  <si>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</si>
  <si>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</si>
  <si>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</si>
  <si>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</si>
  <si>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</si>
  <si>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</si>
  <si>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</si>
  <si>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</si>
  <si>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</si>
  <si>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</si>
  <si>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</si>
  <si>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</si>
  <si>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</si>
  <si>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</si>
  <si>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</si>
  <si>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</si>
  <si>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</si>
  <si>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</si>
  <si>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</si>
  <si>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</si>
  <si>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</si>
  <si>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</si>
  <si>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</si>
  <si>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</si>
  <si>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</si>
  <si>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</si>
  <si>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</si>
  <si>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</si>
  <si>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</si>
  <si>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</si>
  <si>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</si>
  <si>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</si>
  <si>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</si>
  <si>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</si>
  <si>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</si>
  <si>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</si>
  <si>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</si>
  <si>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</si>
  <si>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</si>
  <si>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</si>
  <si>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</si>
  <si>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</si>
  <si>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</si>
  <si>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</si>
  <si>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</si>
  <si>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</si>
  <si>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</si>
  <si>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</si>
  <si>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</si>
  <si>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</si>
  <si>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</si>
  <si>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</si>
  <si>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</si>
  <si>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</si>
  <si>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</si>
  <si>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</si>
  <si>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</si>
  <si>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</si>
  <si>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</si>
  <si>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</si>
  <si>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</si>
  <si>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</si>
  <si>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</si>
  <si>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</si>
  <si>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</si>
  <si>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</si>
  <si>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</si>
  <si>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</si>
  <si>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</si>
  <si>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</si>
  <si>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</si>
  <si>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</si>
  <si>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</si>
  <si>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</si>
  <si>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</si>
  <si>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</si>
  <si>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</si>
  <si>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</si>
  <si>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</si>
  <si>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</si>
  <si>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</si>
  <si>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</si>
  <si>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</si>
  <si>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</si>
  <si>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</si>
  <si>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</si>
  <si>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</si>
  <si>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</si>
  <si>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</si>
  <si>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</si>
  <si>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</si>
  <si>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</si>
  <si>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</si>
  <si>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</si>
  <si>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</si>
  <si>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</si>
  <si>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</si>
  <si>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</si>
  <si>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</si>
  <si>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</si>
  <si>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</si>
  <si>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</si>
  <si>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</si>
  <si>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</si>
  <si>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</si>
  <si>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</si>
  <si>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</si>
  <si>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</si>
  <si>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</si>
  <si>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</si>
  <si>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</si>
  <si>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</si>
  <si>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</si>
  <si>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</si>
  <si>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</si>
  <si>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</si>
  <si>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</si>
  <si>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</si>
  <si>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</si>
  <si>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</si>
  <si>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</si>
  <si>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</si>
  <si>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</si>
  <si>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</si>
  <si>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</si>
  <si>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</si>
  <si>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</si>
  <si>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</si>
  <si>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</si>
  <si>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</si>
  <si>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</si>
  <si>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</si>
  <si>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</si>
  <si>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</si>
  <si>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</si>
  <si>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</si>
  <si>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</si>
  <si>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</si>
  <si>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</si>
  <si>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</si>
  <si>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</si>
  <si>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</si>
  <si>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</si>
  <si>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</si>
  <si>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</si>
  <si>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</si>
  <si>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</si>
  <si>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</si>
  <si>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</si>
  <si>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</si>
  <si>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</si>
  <si>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</si>
  <si>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</si>
  <si>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</si>
  <si>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</si>
  <si>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</si>
  <si>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</si>
  <si>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</si>
  <si>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</si>
  <si>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</si>
  <si>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</si>
  <si>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</si>
  <si>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</si>
  <si>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</si>
  <si>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</si>
  <si>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</si>
  <si>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</si>
  <si>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</si>
  <si>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</si>
  <si>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</si>
  <si>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</si>
  <si>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</si>
  <si>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</si>
  <si>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</si>
  <si>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</si>
  <si>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</si>
  <si>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</si>
  <si>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</si>
  <si>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</si>
  <si>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</si>
  <si>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</si>
  <si>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</si>
  <si>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</si>
  <si>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</si>
  <si>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</si>
  <si>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</si>
  <si>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</si>
  <si>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</si>
  <si>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</si>
  <si>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</si>
  <si>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</si>
  <si>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</si>
  <si>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</si>
  <si>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</si>
  <si>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</si>
  <si>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</si>
  <si>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</si>
  <si>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</si>
  <si>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</si>
  <si>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</si>
  <si>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</si>
  <si>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</si>
  <si>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</si>
  <si>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</si>
  <si>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</si>
  <si>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</si>
  <si>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</si>
  <si>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</si>
  <si>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</si>
  <si>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</si>
  <si>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</si>
  <si>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</si>
  <si>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</si>
  <si>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</si>
  <si>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</si>
  <si>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</si>
  <si>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</si>
  <si>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</si>
  <si>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</si>
  <si>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</si>
  <si>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</si>
  <si>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</si>
  <si>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</si>
  <si>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</si>
  <si>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</si>
  <si>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</si>
  <si>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</si>
  <si>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</si>
  <si>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</si>
  <si>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</si>
  <si>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</si>
  <si>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</si>
  <si>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</si>
  <si>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</si>
  <si>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</si>
  <si>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</si>
  <si>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</si>
  <si>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</si>
  <si>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</si>
  <si>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</si>
  <si>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</si>
  <si>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</si>
  <si>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</si>
  <si>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</si>
  <si>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</si>
  <si>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</si>
  <si>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</si>
  <si>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</si>
  <si>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</si>
  <si>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</si>
  <si>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</si>
  <si>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</si>
  <si>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</si>
  <si>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</si>
  <si>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</si>
  <si>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</si>
  <si>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</si>
  <si>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</si>
  <si>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</si>
  <si>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</si>
  <si>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</si>
  <si>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</si>
  <si>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</si>
  <si>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</si>
  <si>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</si>
  <si>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</si>
  <si>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</si>
  <si>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</si>
  <si>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</si>
  <si>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</si>
  <si>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</si>
  <si>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</si>
  <si>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</si>
  <si>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</si>
  <si>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</si>
  <si>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</si>
  <si>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</si>
  <si>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</si>
  <si>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</si>
  <si>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</si>
  <si>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</si>
  <si>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</si>
  <si>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</si>
  <si>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</si>
  <si>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</si>
  <si>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</si>
  <si>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</si>
  <si>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</si>
  <si>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</si>
  <si>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</si>
  <si>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</si>
  <si>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</si>
  <si>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</si>
  <si>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</si>
  <si>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</si>
  <si>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</si>
  <si>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</si>
  <si>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</si>
  <si>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</si>
  <si>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</si>
  <si>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</si>
  <si>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</si>
  <si>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</si>
  <si>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</si>
  <si>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</si>
  <si>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</si>
  <si>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</si>
  <si>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</si>
  <si>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</si>
  <si>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</si>
  <si>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</si>
  <si>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</si>
  <si>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</si>
  <si>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</si>
  <si>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</si>
  <si>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</si>
  <si>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</si>
  <si>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</si>
  <si>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</si>
  <si>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</si>
  <si>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</si>
  <si>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</si>
  <si>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</si>
  <si>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</si>
  <si>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</si>
  <si>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</si>
  <si>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</si>
  <si>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</si>
  <si>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</si>
  <si>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</si>
  <si>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</si>
  <si>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</si>
  <si>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</si>
  <si>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</si>
  <si>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</si>
  <si>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</si>
  <si>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</si>
  <si>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</si>
  <si>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</si>
  <si>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</si>
  <si>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</si>
  <si>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</si>
  <si>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</si>
  <si>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</si>
  <si>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</si>
  <si>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</si>
  <si>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</si>
  <si>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</si>
  <si>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</si>
  <si>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</si>
  <si>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</si>
  <si>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</si>
  <si>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</si>
  <si>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</si>
  <si>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</si>
  <si>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</si>
  <si>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</si>
  <si>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</si>
  <si>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</si>
  <si>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</si>
  <si>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</si>
  <si>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</si>
  <si>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</si>
  <si>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</si>
  <si>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</si>
  <si>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</si>
  <si>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</si>
  <si>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</si>
  <si>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</si>
  <si>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</si>
  <si>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</si>
  <si>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</si>
  <si>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</si>
  <si>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</si>
  <si>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</si>
  <si>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</si>
  <si>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</si>
  <si>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</si>
  <si>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</si>
  <si>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</si>
  <si>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</si>
  <si>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</si>
  <si>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</si>
  <si>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</si>
  <si>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</si>
  <si>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</si>
  <si>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</si>
  <si>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</si>
  <si>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</si>
  <si>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</si>
  <si>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</si>
  <si>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</si>
  <si>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</si>
  <si>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</si>
  <si>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</si>
  <si>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</si>
  <si>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</si>
  <si>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</si>
  <si>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</si>
  <si>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</si>
  <si>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</si>
  <si>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</si>
  <si>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</si>
  <si>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</si>
  <si>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</si>
  <si>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</si>
  <si>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</si>
  <si>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</si>
  <si>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</si>
  <si>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</si>
  <si>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</si>
  <si>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</si>
  <si>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</si>
  <si>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</si>
  <si>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</si>
  <si>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</si>
  <si>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</si>
  <si>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</si>
  <si>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</si>
  <si>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</si>
  <si>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</si>
  <si>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</si>
  <si>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</si>
  <si>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</si>
  <si>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</si>
  <si>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</si>
  <si>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</si>
  <si>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</si>
  <si>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</si>
  <si>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</si>
  <si>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</si>
  <si>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</si>
  <si>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</si>
  <si>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</si>
  <si>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</si>
  <si>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</si>
  <si>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</si>
  <si>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</si>
  <si>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</si>
  <si>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</si>
  <si>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</si>
  <si>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</si>
  <si>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</si>
  <si>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</si>
  <si>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</si>
  <si>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</si>
  <si>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</si>
  <si>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</si>
  <si>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</si>
  <si>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</si>
  <si>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</si>
  <si>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</si>
  <si>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</si>
  <si>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</si>
  <si>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</si>
  <si>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</si>
  <si>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</si>
  <si>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</si>
  <si>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</si>
  <si>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</si>
  <si>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</si>
  <si>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</si>
  <si>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</si>
  <si>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</si>
  <si>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</si>
  <si>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</si>
  <si>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</si>
  <si>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</si>
  <si>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</si>
  <si>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</si>
  <si>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</si>
  <si>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</si>
  <si>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</si>
  <si>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</si>
  <si>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</si>
  <si>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</si>
  <si>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</si>
  <si>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</si>
  <si>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</si>
  <si>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</si>
  <si>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</si>
  <si>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</si>
  <si>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</si>
  <si>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</si>
  <si>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</si>
  <si>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</si>
  <si>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</si>
  <si>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</si>
  <si>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</si>
  <si>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</si>
  <si>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</si>
  <si>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</si>
  <si>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</si>
  <si>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</si>
  <si>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</si>
  <si>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</si>
  <si>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</si>
  <si>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</si>
  <si>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</si>
  <si>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</si>
  <si>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</si>
  <si>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</si>
  <si>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</si>
  <si>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</si>
  <si>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</si>
  <si>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</si>
  <si>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</si>
  <si>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</si>
  <si>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</si>
  <si>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</si>
  <si>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</si>
  <si>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</si>
  <si>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</si>
  <si>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</si>
  <si>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</si>
  <si>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</si>
  <si>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</si>
  <si>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</si>
  <si>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</si>
  <si>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</si>
  <si>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</si>
  <si>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</si>
  <si>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</si>
  <si>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</si>
  <si>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</si>
  <si>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</si>
  <si>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</si>
  <si>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</si>
  <si>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</si>
  <si>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</si>
  <si>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</si>
  <si>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</si>
  <si>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</si>
  <si>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</si>
  <si>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</si>
  <si>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</si>
  <si>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</si>
  <si>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</si>
  <si>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</si>
  <si>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</si>
  <si>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</si>
  <si>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</si>
  <si>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</si>
  <si>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</si>
  <si>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</si>
  <si>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</si>
  <si>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</si>
  <si>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</si>
  <si>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</si>
  <si>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</si>
  <si>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</si>
  <si>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</si>
  <si>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</si>
  <si>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</si>
  <si>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</si>
  <si>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</si>
  <si>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</si>
  <si>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</si>
  <si>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</si>
  <si>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</si>
  <si>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</si>
  <si>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</si>
  <si>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</si>
  <si>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</si>
  <si>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</si>
  <si>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</si>
  <si>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</si>
  <si>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</si>
  <si>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</si>
  <si>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</si>
  <si>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</si>
  <si>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</si>
  <si>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</si>
  <si>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</si>
  <si>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</si>
  <si>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</si>
  <si>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</si>
  <si>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</si>
  <si>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</si>
  <si>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</si>
  <si>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</si>
  <si>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</si>
  <si>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</si>
  <si>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</si>
  <si>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</si>
  <si>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</si>
  <si>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</si>
  <si>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</si>
  <si>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</si>
  <si>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</si>
  <si>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</si>
  <si>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</si>
  <si>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</si>
  <si>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</si>
  <si>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</si>
  <si>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</si>
  <si>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</si>
  <si>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</si>
  <si>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</si>
  <si>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</si>
  <si>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</si>
  <si>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</si>
  <si>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</si>
  <si>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</si>
  <si>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</si>
  <si>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</si>
  <si>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</si>
  <si>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</si>
  <si>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</si>
  <si>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</si>
  <si>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</si>
  <si>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</si>
  <si>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</si>
  <si>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</si>
  <si>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</si>
  <si>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</si>
  <si>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</si>
  <si>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</si>
  <si>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</si>
  <si>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</si>
  <si>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</si>
  <si>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</si>
  <si>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</si>
  <si>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</si>
  <si>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</si>
  <si>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</si>
  <si>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</si>
  <si>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</si>
  <si>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</si>
  <si>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</si>
  <si>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</si>
  <si>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</si>
  <si>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</si>
  <si>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</si>
  <si>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</si>
  <si>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</si>
  <si>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</si>
  <si>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</si>
  <si>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</si>
  <si>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</si>
  <si>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</si>
  <si>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</si>
  <si>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</si>
  <si>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</si>
  <si>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</si>
  <si>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</si>
  <si>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</si>
  <si>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</si>
  <si>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</si>
  <si>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</si>
  <si>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</si>
  <si>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</si>
  <si>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</si>
  <si>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</si>
  <si>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</si>
  <si>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</si>
  <si>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</si>
  <si>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</si>
  <si>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</si>
  <si>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</si>
  <si>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</si>
  <si>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</si>
  <si>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</si>
  <si>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</si>
  <si>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</si>
  <si>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</si>
  <si>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</si>
  <si>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</si>
  <si>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</si>
  <si>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</si>
  <si>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</si>
  <si>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</si>
  <si>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</si>
  <si>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</si>
  <si>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</si>
  <si>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</si>
  <si>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</si>
  <si>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</si>
  <si>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</si>
  <si>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</si>
  <si>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</si>
  <si>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</si>
  <si>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</si>
  <si>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</si>
  <si>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</si>
  <si>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</si>
  <si>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</si>
  <si>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</si>
  <si>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</si>
  <si>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</si>
  <si>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</si>
  <si>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</si>
  <si>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</si>
  <si>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</si>
  <si>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</si>
  <si>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</si>
  <si>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</si>
  <si>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</si>
  <si>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</si>
  <si>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</si>
  <si>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</si>
  <si>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</si>
  <si>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</si>
  <si>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</si>
  <si>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</si>
  <si>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</si>
  <si>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</si>
  <si>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</si>
  <si>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</si>
  <si>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</si>
  <si>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</si>
  <si>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</si>
  <si>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</si>
  <si>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</si>
  <si>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</si>
  <si>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</si>
  <si>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</si>
  <si>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</si>
  <si>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</si>
  <si>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</si>
  <si>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</si>
  <si>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</si>
  <si>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</si>
  <si>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</si>
  <si>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</si>
  <si>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</si>
  <si>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</si>
  <si>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</si>
  <si>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</si>
  <si>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</si>
  <si>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</si>
  <si>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</si>
  <si>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</si>
  <si>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</si>
  <si>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</si>
  <si>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</si>
  <si>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</si>
  <si>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</si>
  <si>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</si>
  <si>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</si>
  <si>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</si>
  <si>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</si>
  <si>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</si>
  <si>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</si>
  <si>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</si>
  <si>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</si>
  <si>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</si>
  <si>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</si>
  <si>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</si>
  <si>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</si>
  <si>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</si>
  <si>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</si>
  <si>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</si>
  <si>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</si>
  <si>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</si>
  <si>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</si>
  <si>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</si>
  <si>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</si>
  <si>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</si>
  <si>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</si>
  <si>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</si>
  <si>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</si>
  <si>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</si>
  <si>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</si>
  <si>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</si>
  <si>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</si>
  <si>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</si>
  <si>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</si>
  <si>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</si>
  <si>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</si>
  <si>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</si>
  <si>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</si>
  <si>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</si>
  <si>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</si>
  <si>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</si>
  <si>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</si>
  <si>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</si>
  <si>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</si>
  <si>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</si>
  <si>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</si>
  <si>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</si>
  <si>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</si>
  <si>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</si>
  <si>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</si>
  <si>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</si>
  <si>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</si>
  <si>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</si>
  <si>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</si>
  <si>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</si>
  <si>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</si>
  <si>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</si>
  <si>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</si>
  <si>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</si>
  <si>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</si>
  <si>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</si>
  <si>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</si>
  <si>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</si>
  <si>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</si>
  <si>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</si>
  <si>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</si>
  <si>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</si>
  <si>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</si>
  <si>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</si>
  <si>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</si>
  <si>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</si>
  <si>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</si>
  <si>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</si>
  <si>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</si>
  <si>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</si>
  <si>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</si>
  <si>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</si>
  <si>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</si>
  <si>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</si>
  <si>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</si>
  <si>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</si>
  <si>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</si>
  <si>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</si>
  <si>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</si>
  <si>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</si>
  <si>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</si>
  <si>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</si>
  <si>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</si>
  <si>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</si>
  <si>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</si>
  <si>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</si>
  <si>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</si>
  <si>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</si>
  <si>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</si>
  <si>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</si>
  <si>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</si>
  <si>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</si>
  <si>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</si>
  <si>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</si>
  <si>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</si>
  <si>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</si>
  <si>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</si>
  <si>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</si>
  <si>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</si>
  <si>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</si>
  <si>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</si>
  <si>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</si>
  <si>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</si>
  <si>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</si>
  <si>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</si>
  <si>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</si>
  <si>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</si>
  <si>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</si>
  <si>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</si>
  <si>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</si>
  <si>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</si>
  <si>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</si>
  <si>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</si>
  <si>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</si>
  <si>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</si>
  <si>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</si>
  <si>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</si>
  <si>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</si>
  <si>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</si>
  <si>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</si>
  <si>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</si>
  <si>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</si>
  <si>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</si>
  <si>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</si>
  <si>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</si>
  <si>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</si>
  <si>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</si>
  <si>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</si>
  <si>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</si>
  <si>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</si>
  <si>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</si>
  <si>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</si>
  <si>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</si>
  <si>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</si>
  <si>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</si>
  <si>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</si>
  <si>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</si>
  <si>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</si>
  <si>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</si>
  <si>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</si>
  <si>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</si>
  <si>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</si>
  <si>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</si>
  <si>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</si>
  <si>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</si>
  <si>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</si>
  <si>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</si>
  <si>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</si>
  <si>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</si>
  <si>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</si>
  <si>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</si>
  <si>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</si>
  <si>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</si>
  <si>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</si>
  <si>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</si>
  <si>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</si>
  <si>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</si>
  <si>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</si>
  <si>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</si>
  <si>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</si>
  <si>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</si>
  <si>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</si>
  <si>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</si>
  <si>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</si>
  <si>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</si>
  <si>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</si>
  <si>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</si>
  <si>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</si>
  <si>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</si>
  <si>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</si>
  <si>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</si>
  <si>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</si>
  <si>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</si>
  <si>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</si>
  <si>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</si>
  <si>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</si>
  <si>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</si>
  <si>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</si>
  <si>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</si>
  <si>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</si>
  <si>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</si>
  <si>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</si>
  <si>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</si>
  <si>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</si>
  <si>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</si>
  <si>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</si>
  <si>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</si>
  <si>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</si>
  <si>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</si>
  <si>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</si>
  <si>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</si>
  <si>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</si>
  <si>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</si>
  <si>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</si>
  <si>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</si>
  <si>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</si>
  <si>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</si>
  <si>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</si>
  <si>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</si>
  <si>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</si>
  <si>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</si>
  <si>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</si>
  <si>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</si>
  <si>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</si>
  <si>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</si>
  <si>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</si>
  <si>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</si>
  <si>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</si>
  <si>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</si>
  <si>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</si>
  <si>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</si>
  <si>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</si>
  <si>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</si>
  <si>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</si>
  <si>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</si>
  <si>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</si>
  <si>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</si>
  <si>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</si>
  <si>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</si>
  <si>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</si>
  <si>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</si>
  <si>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</si>
  <si>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</si>
  <si>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</si>
  <si>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</si>
  <si>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</si>
  <si>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</si>
  <si>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</si>
  <si>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</si>
  <si>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</si>
  <si>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</si>
  <si>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</si>
  <si>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</si>
  <si>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</si>
  <si>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</si>
  <si>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</si>
  <si>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</si>
  <si>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</si>
  <si>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</si>
  <si>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</si>
  <si>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</si>
  <si>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</si>
  <si>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</si>
  <si>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</si>
  <si>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</si>
  <si>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</si>
  <si>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</si>
  <si>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</si>
  <si>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</si>
  <si>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</si>
  <si>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</si>
  <si>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</si>
  <si>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</si>
  <si>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</si>
  <si>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</si>
  <si>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</si>
  <si>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</si>
  <si>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</si>
  <si>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</si>
  <si>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</si>
  <si>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</si>
  <si>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</si>
  <si>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</si>
  <si>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</si>
  <si>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</si>
  <si>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</si>
  <si>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</si>
  <si>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</si>
  <si>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</si>
  <si>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</si>
  <si>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</si>
  <si>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</si>
  <si>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</si>
  <si>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</si>
  <si>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</si>
  <si>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</si>
  <si>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</si>
  <si>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</si>
  <si>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</si>
  <si>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</si>
  <si>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</si>
  <si>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</si>
  <si>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</si>
  <si>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</si>
  <si>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</si>
  <si>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</si>
  <si>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</si>
  <si>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</si>
  <si>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</si>
  <si>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</si>
  <si>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</si>
  <si>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</si>
  <si>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</si>
  <si>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</si>
  <si>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</si>
  <si>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</si>
  <si>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</si>
  <si>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</si>
  <si>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</si>
  <si>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</si>
  <si>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</si>
  <si>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</si>
  <si>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</si>
  <si>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</si>
  <si>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</si>
  <si>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</si>
  <si>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</si>
  <si>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</si>
  <si>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</si>
  <si>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</si>
  <si>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</si>
  <si>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</si>
  <si>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</si>
  <si>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</si>
  <si>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</si>
  <si>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</si>
  <si>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</si>
  <si>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</si>
  <si>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</si>
  <si>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</si>
  <si>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</si>
  <si>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</si>
  <si>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</si>
  <si>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</si>
  <si>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</si>
  <si>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</si>
  <si>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</si>
  <si>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</si>
  <si>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</si>
  <si>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</si>
  <si>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</si>
  <si>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</si>
  <si>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</si>
  <si>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</si>
  <si>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</si>
  <si>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</si>
  <si>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</si>
  <si>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</si>
  <si>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</si>
  <si>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</si>
  <si>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</si>
  <si>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</si>
  <si>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</si>
  <si>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</si>
  <si>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</si>
  <si>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</si>
  <si>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</si>
  <si>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</si>
  <si>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</si>
  <si>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</si>
  <si>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</si>
  <si>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</si>
  <si>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</si>
  <si>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</si>
  <si>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</si>
  <si>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</si>
  <si>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</si>
  <si>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</si>
  <si>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</si>
  <si>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</si>
  <si>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</si>
  <si>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</si>
  <si>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</si>
  <si>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</si>
  <si>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</si>
  <si>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</si>
  <si>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</si>
  <si>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</si>
  <si>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</si>
  <si>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</si>
  <si>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</si>
  <si>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</si>
  <si>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</si>
  <si>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</si>
  <si>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</si>
  <si>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</si>
  <si>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</si>
  <si>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</si>
  <si>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</si>
  <si>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</si>
  <si>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</si>
  <si>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</si>
  <si>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</si>
  <si>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</si>
  <si>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</si>
  <si>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</si>
  <si>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</si>
  <si>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</si>
  <si>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</si>
  <si>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</si>
  <si>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</si>
  <si>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</si>
  <si>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</si>
  <si>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</si>
  <si>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</si>
  <si>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</si>
  <si>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</si>
  <si>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</si>
  <si>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</si>
  <si>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</si>
  <si>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</si>
  <si>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</si>
  <si>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</si>
  <si>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</si>
  <si>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</si>
  <si>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</si>
  <si>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</si>
  <si>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</si>
  <si>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</si>
  <si>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</si>
  <si>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</si>
  <si>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</si>
  <si>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</si>
  <si>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</si>
  <si>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</si>
  <si>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</si>
  <si>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</si>
  <si>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</si>
  <si>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</si>
  <si>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</si>
  <si>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</si>
  <si>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</si>
  <si>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</si>
  <si>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</si>
  <si>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</si>
  <si>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</si>
  <si>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</si>
  <si>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</si>
  <si>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</si>
  <si>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</si>
  <si>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</si>
  <si>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</si>
  <si>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</si>
  <si>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</si>
  <si>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</si>
  <si>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</si>
  <si>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</si>
  <si>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</si>
  <si>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</si>
  <si>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</si>
  <si>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</si>
  <si>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</si>
  <si>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</si>
  <si>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</si>
  <si>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</si>
  <si>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</si>
  <si>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</si>
  <si>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</si>
  <si>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</si>
  <si>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</si>
  <si>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</si>
  <si>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</si>
  <si>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</si>
  <si>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</si>
  <si>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</si>
  <si>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</si>
  <si>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</si>
  <si>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</si>
  <si>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</si>
  <si>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</si>
  <si>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</si>
  <si>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</si>
  <si>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</si>
  <si>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</si>
  <si>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</si>
  <si>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</si>
  <si>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</si>
  <si>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</si>
  <si>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</si>
  <si>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</si>
  <si>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</si>
  <si>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</si>
  <si>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</si>
  <si>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</si>
  <si>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</si>
  <si>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</si>
  <si>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</si>
  <si>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</si>
  <si>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</si>
  <si>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</si>
  <si>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</si>
  <si>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</si>
  <si>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</si>
  <si>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</si>
  <si>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</si>
  <si>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</si>
  <si>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</si>
  <si>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</si>
  <si>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</si>
  <si>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</si>
  <si>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</si>
  <si>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</si>
  <si>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</si>
  <si>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</si>
  <si>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</si>
  <si>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</si>
  <si>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</si>
  <si>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</si>
  <si>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</si>
  <si>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</si>
  <si>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</si>
  <si>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</si>
  <si>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</si>
  <si>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</si>
  <si>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</si>
  <si>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</si>
  <si>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</si>
  <si>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</si>
  <si>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</si>
  <si>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</si>
  <si>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</si>
  <si>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</si>
  <si>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</si>
  <si>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</si>
  <si>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</si>
  <si>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</si>
  <si>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</si>
  <si>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</si>
  <si>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</si>
  <si>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</si>
  <si>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</si>
  <si>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</si>
  <si>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</si>
  <si>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</si>
  <si>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</si>
  <si>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</si>
  <si>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</si>
  <si>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</si>
  <si>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</si>
  <si>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</si>
  <si>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</si>
  <si>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</si>
  <si>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</si>
  <si>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</si>
  <si>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</si>
  <si>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</si>
  <si>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</si>
  <si>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</si>
  <si>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</si>
  <si>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</si>
  <si>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</si>
  <si>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</si>
  <si>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</si>
  <si>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</si>
  <si>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</si>
  <si>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</si>
  <si>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</si>
  <si>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</si>
  <si>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</si>
  <si>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</si>
  <si>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</si>
  <si>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</si>
  <si>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</si>
  <si>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</si>
  <si>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</si>
  <si>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</si>
  <si>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</si>
  <si>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</si>
  <si>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</si>
  <si>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</si>
  <si>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</si>
  <si>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</si>
  <si>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</si>
  <si>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</si>
  <si>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</si>
  <si>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</si>
  <si>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</si>
  <si>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</si>
  <si>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</si>
  <si>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</si>
  <si>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</si>
  <si>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</si>
  <si>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</si>
  <si>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</si>
  <si>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</si>
  <si>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</si>
  <si>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</si>
  <si>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</si>
  <si>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</si>
  <si>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</si>
  <si>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</si>
  <si>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</si>
  <si>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</si>
  <si>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</si>
  <si>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</si>
  <si>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</si>
  <si>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</si>
  <si>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</si>
  <si>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</si>
  <si>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</si>
  <si>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</si>
  <si>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</si>
  <si>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</si>
  <si>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</si>
  <si>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</si>
  <si>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</si>
  <si>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</si>
  <si>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</si>
  <si>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</si>
  <si>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</si>
  <si>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</si>
  <si>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</si>
  <si>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</si>
  <si>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</si>
  <si>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</si>
  <si>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</si>
  <si>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</si>
  <si>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</si>
  <si>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</si>
  <si>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</si>
  <si>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</si>
  <si>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</si>
  <si>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</si>
  <si>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</si>
  <si>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</si>
  <si>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</si>
  <si>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</si>
  <si>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</si>
  <si>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</si>
  <si>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</si>
  <si>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</si>
  <si>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</si>
  <si>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</si>
  <si>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</si>
  <si>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</si>
  <si>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</si>
  <si>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</si>
  <si>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</si>
  <si>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</si>
  <si>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</si>
  <si>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</si>
  <si>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</si>
  <si>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</si>
  <si>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</si>
  <si>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</si>
  <si>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</si>
  <si>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</si>
  <si>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</si>
  <si>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</si>
  <si>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</si>
  <si>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</si>
  <si>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</si>
  <si>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</si>
  <si>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</si>
  <si>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</si>
  <si>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</si>
  <si>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</si>
  <si>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</si>
  <si>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</si>
  <si>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</si>
  <si>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</si>
  <si>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</si>
  <si>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</si>
  <si>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</si>
  <si>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</si>
  <si>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</si>
  <si>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</si>
  <si>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</si>
  <si>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</si>
  <si>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</si>
  <si>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</si>
  <si>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</si>
  <si>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</si>
  <si>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</si>
  <si>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</si>
  <si>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</si>
  <si>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</si>
  <si>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</si>
  <si>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</si>
  <si>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</si>
  <si>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</si>
  <si>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</si>
  <si>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</si>
  <si>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</si>
  <si>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</si>
  <si>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</si>
  <si>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</si>
  <si>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</si>
  <si>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</si>
  <si>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</si>
  <si>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</si>
  <si>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</si>
  <si>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</si>
  <si>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</si>
  <si>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</si>
  <si>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</si>
  <si>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</si>
  <si>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</si>
  <si>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</si>
  <si>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</si>
  <si>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</si>
  <si>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</si>
  <si>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</si>
  <si>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</si>
  <si>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</si>
  <si>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</si>
  <si>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</si>
  <si>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</si>
  <si>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</si>
  <si>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</si>
  <si>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</si>
  <si>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</si>
  <si>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</si>
  <si>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</si>
  <si>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</si>
  <si>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</si>
  <si>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</si>
  <si>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</si>
  <si>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</si>
  <si>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</si>
  <si>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</si>
  <si>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</si>
  <si>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</si>
  <si>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</si>
  <si>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</si>
  <si>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</si>
  <si>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</si>
  <si>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</si>
  <si>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</si>
  <si>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</si>
  <si>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</si>
  <si>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</si>
  <si>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</si>
  <si>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</si>
  <si>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</si>
  <si>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</si>
  <si>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</si>
  <si>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</si>
  <si>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</si>
  <si>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</si>
  <si>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</si>
  <si>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</si>
  <si>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</si>
  <si>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</si>
  <si>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</si>
  <si>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</si>
  <si>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</si>
  <si>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</si>
  <si>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</si>
  <si>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</si>
  <si>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</si>
  <si>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</si>
  <si>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</si>
  <si>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</si>
  <si>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</si>
  <si>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</si>
  <si>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</si>
  <si>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</si>
  <si>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</si>
  <si>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</si>
  <si>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</si>
  <si>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</si>
  <si>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</si>
  <si>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</si>
  <si>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</si>
  <si>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</si>
  <si>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</si>
  <si>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</si>
  <si>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</si>
  <si>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</si>
  <si>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</si>
  <si>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</si>
  <si>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</si>
  <si>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</si>
  <si>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</si>
  <si>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</si>
  <si>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</si>
  <si>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</si>
  <si>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</si>
  <si>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</si>
  <si>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</si>
  <si>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</si>
  <si>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</si>
  <si>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</si>
  <si>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</si>
  <si>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</si>
  <si>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</si>
  <si>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</si>
  <si>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</si>
  <si>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</si>
  <si>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</si>
  <si>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</si>
  <si>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</si>
  <si>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</si>
  <si>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</si>
  <si>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</si>
  <si>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</si>
  <si>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</si>
  <si>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</si>
  <si>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</si>
  <si>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</si>
  <si>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</si>
  <si>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</si>
  <si>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</si>
  <si>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</si>
  <si>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</si>
  <si>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</si>
  <si>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</si>
  <si>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</si>
  <si>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</si>
  <si>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</si>
  <si>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</si>
  <si>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</si>
  <si>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</si>
  <si>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</si>
  <si>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</si>
  <si>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</si>
  <si>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</si>
  <si>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</si>
  <si>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</si>
  <si>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</si>
  <si>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</si>
  <si>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</si>
  <si>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</si>
  <si>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</si>
  <si>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</si>
  <si>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</si>
  <si>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</si>
  <si>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</si>
  <si>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</si>
  <si>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</si>
  <si>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</si>
  <si>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</si>
  <si>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</si>
  <si>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</si>
  <si>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</si>
  <si>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</si>
  <si>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</si>
  <si>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</si>
  <si>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</si>
  <si>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</si>
  <si>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</si>
  <si>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</si>
  <si>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</si>
  <si>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</si>
  <si>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</si>
  <si>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</si>
  <si>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</si>
  <si>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</si>
  <si>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</si>
  <si>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</si>
  <si>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</si>
  <si>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</si>
  <si>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</si>
  <si>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</si>
  <si>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</si>
  <si>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</si>
  <si>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</si>
  <si>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</si>
  <si>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</si>
  <si>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</si>
  <si>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</si>
  <si>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</si>
  <si>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</si>
  <si>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</si>
  <si>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</si>
  <si>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</si>
  <si>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</si>
  <si>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</si>
  <si>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</si>
  <si>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</si>
  <si>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</si>
  <si>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</si>
  <si>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</si>
  <si>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</si>
  <si>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</si>
  <si>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</si>
  <si>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</si>
  <si>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</si>
  <si>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</si>
  <si>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</si>
  <si>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</si>
  <si>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</si>
  <si>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</si>
  <si>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</si>
  <si>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</si>
  <si>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</si>
  <si>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</si>
  <si>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</si>
  <si>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</si>
  <si>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</si>
  <si>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</si>
  <si>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</si>
  <si>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</si>
  <si>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</si>
  <si>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</si>
  <si>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</si>
  <si>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</si>
  <si>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</si>
  <si>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</si>
  <si>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</si>
  <si>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</si>
  <si>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</si>
  <si>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</si>
  <si>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</si>
  <si>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</si>
  <si>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</si>
  <si>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</si>
  <si>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</si>
  <si>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</si>
  <si>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</si>
  <si>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</si>
  <si>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</si>
  <si>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</si>
  <si>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</si>
  <si>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</si>
  <si>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</si>
  <si>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</si>
  <si>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</si>
  <si>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</si>
  <si>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</si>
  <si>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</si>
  <si>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</si>
  <si>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</si>
  <si>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</si>
  <si>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</si>
  <si>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</si>
  <si>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</si>
  <si>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</si>
  <si>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</si>
  <si>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</si>
  <si>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</si>
  <si>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</si>
  <si>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</si>
  <si>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</si>
  <si>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</si>
  <si>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</si>
  <si>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</si>
  <si>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</si>
  <si>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</si>
  <si>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</si>
  <si>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</si>
  <si>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</si>
  <si>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</si>
  <si>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</si>
  <si>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</si>
  <si>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</si>
  <si>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</si>
  <si>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</si>
  <si>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</si>
  <si>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</si>
  <si>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</si>
  <si>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</si>
  <si>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</si>
  <si>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</si>
  <si>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</si>
  <si>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</si>
  <si>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</si>
  <si>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</si>
  <si>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</si>
  <si>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</si>
  <si>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</si>
  <si>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</si>
  <si>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</si>
  <si>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</si>
  <si>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</si>
  <si>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</si>
  <si>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</si>
  <si>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</si>
  <si>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</si>
  <si>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</si>
  <si>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</si>
  <si>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</si>
  <si>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</si>
  <si>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</si>
  <si>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</si>
  <si>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</si>
  <si>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</si>
  <si>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</si>
  <si>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</si>
  <si>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</si>
  <si>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</si>
  <si>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</si>
  <si>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</si>
  <si>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</si>
  <si>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</si>
  <si>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</si>
  <si>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</si>
  <si>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</si>
  <si>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</si>
  <si>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</si>
  <si>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</si>
  <si>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</si>
  <si>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</si>
  <si>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</si>
  <si>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</si>
  <si>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</si>
  <si>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</si>
  <si>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</si>
  <si>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</si>
  <si>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</si>
  <si>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</si>
  <si>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</si>
  <si>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</si>
  <si>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</si>
  <si>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</si>
  <si>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</si>
  <si>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</si>
  <si>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</si>
  <si>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</si>
  <si>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</si>
  <si>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</si>
  <si>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</si>
  <si>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</si>
  <si>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</si>
  <si>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</si>
  <si>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</si>
  <si>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</si>
  <si>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</si>
  <si>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</si>
  <si>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</si>
  <si>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</si>
  <si>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</si>
  <si>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</si>
  <si>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</si>
  <si>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</si>
  <si>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</si>
  <si>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</si>
  <si>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</si>
  <si>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</si>
  <si>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</si>
  <si>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</si>
  <si>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</si>
  <si>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</si>
  <si>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</si>
  <si>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</si>
  <si>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</si>
  <si>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</si>
  <si>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</si>
  <si>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</si>
  <si>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</si>
  <si>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</si>
  <si>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</si>
  <si>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</si>
  <si>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</si>
  <si>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</si>
  <si>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</si>
  <si>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</si>
  <si>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</si>
  <si>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</si>
  <si>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</si>
  <si>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</si>
  <si>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</si>
  <si>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</si>
  <si>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</si>
  <si>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</si>
  <si>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</si>
  <si>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</si>
  <si>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</si>
  <si>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</si>
  <si>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</si>
  <si>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</si>
  <si>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</si>
  <si>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</si>
  <si>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</si>
  <si>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</si>
  <si>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</si>
  <si>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</si>
  <si>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</si>
  <si>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</si>
  <si>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</si>
  <si>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</si>
  <si>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</si>
  <si>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</si>
  <si>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</si>
  <si>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</si>
  <si>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</si>
  <si>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</si>
  <si>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</si>
  <si>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</si>
  <si>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</si>
  <si>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</si>
  <si>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</si>
  <si>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</si>
  <si>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</si>
  <si>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</si>
  <si>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</si>
  <si>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</si>
  <si>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</si>
  <si>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</si>
  <si>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</si>
  <si>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</si>
  <si>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</si>
  <si>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</si>
  <si>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</si>
  <si>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</si>
  <si>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</si>
  <si>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</si>
  <si>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</si>
  <si>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</si>
  <si>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</si>
  <si>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</si>
  <si>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</si>
  <si>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</si>
  <si>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</si>
  <si>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</si>
  <si>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</si>
  <si>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</si>
  <si>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</si>
  <si>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</si>
  <si>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</si>
  <si>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</si>
  <si>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</si>
  <si>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</si>
  <si>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</si>
  <si>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</si>
  <si>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</si>
  <si>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</si>
  <si>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</si>
  <si>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</si>
  <si>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</si>
  <si>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</si>
  <si>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</si>
  <si>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</si>
  <si>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</si>
  <si>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</si>
  <si>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</si>
  <si>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</si>
  <si>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</si>
  <si>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</si>
  <si>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</si>
  <si>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</si>
  <si>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</si>
  <si>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</si>
  <si>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</si>
  <si>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</si>
  <si>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</si>
  <si>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</si>
  <si>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</si>
  <si>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</si>
  <si>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</si>
  <si>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</si>
  <si>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</si>
  <si>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</si>
  <si>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</si>
  <si>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</si>
  <si>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</si>
  <si>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</si>
  <si>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</si>
  <si>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</si>
  <si>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</si>
  <si>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</si>
  <si>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</si>
  <si>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</si>
  <si>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</si>
  <si>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</si>
  <si>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</si>
  <si>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</si>
  <si>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</si>
  <si>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</si>
  <si>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</si>
  <si>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</si>
  <si>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</si>
  <si>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</si>
  <si>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</si>
  <si>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</si>
  <si>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</si>
  <si>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</si>
  <si>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</si>
  <si>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</si>
  <si>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</si>
  <si>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</si>
  <si>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</si>
  <si>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</si>
  <si>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</si>
  <si>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</si>
  <si>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</si>
  <si>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</si>
  <si>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</si>
  <si>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</si>
  <si>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</si>
  <si>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</si>
  <si>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</si>
  <si>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</si>
  <si>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</si>
  <si>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</si>
  <si>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</si>
  <si>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</si>
  <si>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</si>
  <si>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</si>
  <si>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</si>
  <si>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</si>
  <si>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</si>
  <si>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</si>
  <si>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</si>
  <si>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</si>
  <si>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</si>
  <si>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</si>
  <si>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</si>
  <si>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</si>
  <si>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</si>
  <si>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</si>
  <si>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</si>
  <si>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</si>
  <si>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</si>
  <si>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</si>
  <si>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</si>
  <si>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</si>
  <si>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</si>
  <si>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</si>
  <si>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</si>
  <si>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</si>
  <si>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</si>
  <si>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</si>
  <si>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</si>
  <si>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</si>
  <si>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</si>
  <si>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</si>
  <si>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</si>
  <si>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</si>
  <si>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</si>
  <si>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</si>
  <si>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</si>
  <si>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</si>
  <si>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</si>
  <si>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</si>
  <si>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</si>
  <si>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</si>
  <si>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</si>
  <si>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</si>
  <si>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</si>
  <si>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</si>
  <si>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</si>
  <si>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</si>
  <si>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</si>
  <si>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</si>
  <si>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</si>
  <si>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</si>
  <si>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</si>
  <si>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</si>
  <si>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</si>
  <si>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</si>
  <si>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</si>
  <si>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</si>
  <si>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</si>
  <si>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</si>
  <si>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</si>
  <si>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</si>
  <si>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</si>
  <si>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</si>
  <si>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</si>
  <si>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</si>
  <si>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</si>
  <si>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</si>
  <si>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</si>
  <si>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</si>
  <si>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</si>
  <si>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</si>
  <si>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</si>
  <si>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</si>
  <si>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</si>
  <si>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</si>
  <si>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</si>
  <si>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</si>
  <si>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</si>
  <si>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</si>
  <si>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</si>
  <si>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</si>
  <si>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</si>
  <si>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</si>
  <si>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</si>
  <si>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</si>
  <si>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</si>
  <si>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</si>
  <si>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</si>
  <si>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</si>
  <si>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</si>
  <si>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</si>
  <si>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</si>
  <si>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</si>
  <si>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</si>
  <si>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</si>
  <si>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</si>
  <si>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</si>
  <si>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</si>
  <si>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</si>
  <si>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</si>
  <si>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</si>
  <si>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</si>
  <si>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</si>
  <si>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</si>
  <si>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</si>
  <si>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</si>
  <si>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</si>
  <si>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</si>
  <si>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</si>
  <si>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</si>
  <si>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</si>
  <si>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</si>
  <si>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</si>
  <si>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</si>
  <si>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</si>
  <si>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</si>
  <si>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</si>
  <si>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</si>
  <si>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</si>
  <si>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</si>
  <si>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</si>
  <si>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</si>
  <si>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</si>
  <si>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</si>
  <si>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</si>
  <si>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</si>
  <si>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</si>
  <si>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</si>
  <si>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</si>
  <si>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</si>
  <si>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</si>
  <si>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</si>
  <si>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</si>
  <si>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</si>
  <si>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</si>
  <si>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</si>
  <si>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</si>
  <si>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</si>
  <si>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</si>
  <si>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</si>
  <si>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</si>
  <si>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</si>
  <si>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</si>
  <si>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</si>
  <si>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</si>
  <si>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</si>
  <si>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</si>
  <si>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</si>
  <si>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</si>
  <si>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</si>
  <si>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</si>
  <si>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</si>
  <si>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</si>
  <si>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</si>
  <si>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</si>
  <si>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</si>
  <si>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</si>
  <si>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</si>
  <si>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</si>
  <si>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</si>
  <si>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</si>
  <si>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</si>
  <si>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</si>
  <si>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</si>
  <si>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</si>
  <si>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</si>
  <si>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</si>
  <si>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</si>
  <si>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</si>
  <si>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</si>
  <si>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</si>
  <si>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</si>
  <si>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</si>
  <si>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</si>
  <si>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</si>
  <si>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</si>
  <si>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</si>
  <si>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</si>
  <si>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</si>
  <si>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</si>
  <si>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</si>
  <si>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</si>
  <si>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</si>
  <si>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</si>
  <si>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</si>
  <si>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</si>
  <si>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</si>
  <si>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</si>
  <si>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</si>
  <si>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</si>
  <si>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</si>
  <si>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</si>
  <si>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</si>
  <si>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</si>
  <si>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</si>
  <si>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</si>
  <si>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</si>
  <si>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</si>
  <si>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</si>
  <si>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</si>
  <si>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</si>
  <si>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</si>
  <si>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</si>
  <si>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</si>
  <si>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</si>
  <si>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</si>
  <si>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</si>
  <si>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</si>
  <si>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</si>
  <si>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</si>
  <si>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</si>
  <si>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</si>
  <si>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</si>
  <si>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</si>
  <si>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</si>
  <si>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</si>
  <si>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</si>
  <si>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</si>
  <si>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</si>
  <si>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</si>
  <si>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</si>
  <si>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</si>
  <si>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</si>
  <si>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</si>
  <si>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</si>
  <si>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</si>
  <si>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</si>
  <si>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</si>
  <si>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</si>
  <si>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</si>
  <si>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</si>
  <si>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</si>
  <si>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</si>
  <si>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</si>
  <si>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</si>
  <si>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</si>
  <si>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</si>
  <si>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</si>
  <si>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</si>
  <si>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</si>
  <si>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</si>
  <si>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</si>
  <si>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</si>
  <si>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</si>
  <si>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</si>
  <si>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</si>
  <si>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</si>
  <si>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</si>
  <si>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</si>
  <si>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</si>
  <si>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</si>
  <si>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</si>
  <si>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</si>
  <si>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</si>
  <si>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</si>
  <si>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</si>
  <si>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</si>
  <si>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</si>
  <si>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</si>
  <si>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</si>
  <si>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</si>
  <si>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</si>
  <si>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</si>
  <si>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</si>
  <si>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</si>
  <si>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</si>
  <si>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</si>
  <si>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</si>
  <si>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</si>
  <si>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</si>
  <si>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</si>
  <si>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</si>
  <si>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</si>
  <si>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</si>
  <si>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</si>
  <si>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</si>
  <si>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</si>
  <si>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</si>
  <si>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</si>
  <si>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</si>
  <si>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</si>
  <si>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</si>
  <si>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</si>
  <si>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</si>
  <si>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</si>
  <si>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</si>
  <si>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</si>
  <si>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</si>
  <si>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</si>
  <si>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</si>
  <si>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</si>
  <si>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</si>
  <si>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</si>
  <si>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</si>
  <si>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</si>
  <si>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</si>
  <si>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</si>
  <si>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</si>
  <si>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</si>
  <si>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</si>
  <si>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</si>
  <si>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</si>
  <si>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</si>
  <si>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</si>
  <si>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</si>
  <si>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</si>
  <si>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</si>
  <si>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</si>
  <si>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</si>
  <si>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</si>
  <si>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</si>
  <si>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</si>
  <si>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</si>
  <si>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</si>
  <si>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</si>
  <si>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</si>
  <si>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</si>
  <si>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</si>
  <si>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</si>
  <si>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</si>
  <si>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</si>
  <si>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</si>
  <si>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</si>
  <si>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</si>
  <si>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</si>
  <si>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</si>
  <si>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</si>
  <si>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</si>
  <si>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</si>
  <si>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</si>
  <si>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</si>
  <si>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</si>
  <si>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</si>
  <si>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</si>
  <si>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</si>
  <si>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</si>
  <si>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</si>
  <si>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</si>
  <si>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</si>
  <si>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</si>
  <si>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</si>
  <si>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</si>
  <si>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</si>
  <si>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</si>
  <si>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</si>
  <si>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</si>
  <si>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</si>
  <si>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</si>
  <si>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</si>
  <si>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</si>
  <si>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</si>
  <si>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</si>
  <si>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</si>
  <si>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</si>
  <si>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</si>
  <si>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</si>
  <si>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</si>
  <si>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</si>
  <si>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</si>
  <si>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</si>
  <si>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</si>
  <si>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</si>
  <si>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</si>
  <si>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</si>
  <si>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</si>
  <si>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</si>
  <si>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</si>
  <si>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</si>
  <si>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</si>
  <si>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</si>
  <si>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</si>
  <si>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</si>
  <si>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</si>
  <si>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</si>
  <si>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</si>
  <si>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</si>
  <si>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</si>
  <si>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</si>
  <si>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</si>
  <si>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</si>
  <si>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</si>
  <si>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</si>
  <si>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</si>
  <si>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</si>
  <si>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</si>
  <si>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</si>
  <si>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</si>
  <si>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</si>
  <si>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</si>
  <si>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</si>
  <si>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</si>
  <si>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</si>
  <si>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</si>
  <si>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</si>
  <si>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</si>
  <si>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</si>
  <si>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</si>
  <si>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</si>
  <si>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</si>
  <si>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</si>
  <si>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</si>
  <si>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</si>
  <si>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</si>
  <si>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</si>
  <si>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</si>
  <si>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</si>
  <si>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</si>
  <si>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</si>
  <si>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</si>
  <si>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</si>
  <si>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</si>
  <si>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</si>
  <si>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</si>
  <si>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</si>
  <si>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</si>
  <si>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</si>
  <si>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</si>
  <si>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</si>
  <si>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</si>
  <si>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</si>
  <si>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</si>
  <si>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</si>
  <si>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</si>
  <si>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</si>
  <si>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</si>
  <si>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</si>
  <si>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</si>
  <si>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</si>
  <si>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</si>
  <si>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</si>
  <si>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</si>
  <si>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</si>
  <si>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</si>
  <si>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</si>
  <si>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</si>
  <si>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</si>
  <si>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</si>
  <si>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</si>
  <si>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</si>
  <si>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</si>
  <si>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</si>
  <si>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</si>
  <si>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</si>
  <si>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</si>
  <si>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</si>
  <si>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</si>
  <si>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</si>
  <si>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</si>
  <si>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</si>
  <si>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</si>
  <si>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</si>
  <si>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</si>
  <si>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</si>
  <si>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</si>
  <si>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</si>
  <si>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</si>
  <si>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</si>
  <si>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</si>
  <si>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</si>
  <si>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</si>
  <si>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</si>
  <si>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</si>
  <si>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</si>
  <si>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</si>
  <si>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</si>
  <si>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</si>
  <si>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</si>
  <si>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</si>
  <si>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</si>
  <si>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</si>
  <si>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</si>
  <si>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</si>
  <si>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</si>
  <si>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</si>
  <si>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</si>
  <si>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</si>
  <si>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</si>
  <si>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</si>
  <si>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</si>
  <si>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</si>
  <si>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</si>
  <si>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</si>
  <si>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</si>
  <si>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</si>
  <si>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</si>
  <si>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</si>
  <si>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</si>
  <si>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</si>
  <si>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</si>
  <si>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</si>
  <si>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</si>
  <si>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</si>
  <si>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</si>
  <si>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</si>
  <si>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</si>
  <si>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</si>
  <si>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</si>
  <si>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</si>
  <si>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</si>
  <si>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</si>
  <si>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</si>
  <si>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</si>
  <si>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</si>
  <si>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</si>
  <si>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</si>
  <si>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</si>
  <si>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</si>
  <si>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</si>
  <si>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</si>
  <si>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</si>
  <si>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</si>
  <si>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</si>
  <si>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</si>
  <si>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</si>
  <si>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</si>
  <si>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</si>
  <si>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</si>
  <si>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</si>
  <si>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</si>
  <si>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</si>
  <si>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</si>
  <si>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</si>
  <si>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</si>
  <si>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</si>
  <si>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</si>
  <si>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</si>
  <si>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</si>
  <si>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</si>
  <si>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</si>
  <si>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</si>
  <si>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</si>
  <si>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</si>
  <si>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</si>
  <si>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</si>
  <si>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</si>
  <si>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</si>
  <si>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</si>
  <si>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</si>
  <si>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</si>
  <si>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</si>
  <si>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</si>
  <si>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</si>
  <si>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</si>
  <si>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</si>
  <si>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</si>
  <si>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</si>
  <si>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</si>
  <si>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</si>
  <si>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</si>
  <si>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</si>
  <si>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</si>
  <si>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</si>
  <si>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</si>
  <si>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</si>
  <si>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</si>
  <si>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</si>
  <si>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</si>
  <si>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</si>
  <si>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</si>
  <si>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</si>
  <si>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</si>
  <si>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</si>
  <si>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</si>
  <si>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</si>
  <si>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</si>
  <si>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</si>
  <si>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</si>
  <si>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</si>
  <si>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</si>
  <si>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</si>
  <si>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</si>
  <si>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</si>
  <si>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</si>
  <si>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</si>
  <si>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</si>
  <si>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</si>
  <si>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</si>
  <si>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</si>
  <si>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</si>
  <si>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</si>
  <si>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</si>
  <si>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</si>
  <si>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</si>
  <si>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</si>
  <si>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</si>
  <si>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</si>
  <si>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</si>
  <si>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</si>
  <si>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</si>
  <si>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</si>
  <si>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</si>
  <si>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</si>
  <si>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</si>
  <si>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</si>
  <si>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</si>
  <si>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</si>
  <si>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</si>
  <si>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</si>
  <si>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</si>
  <si>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</si>
  <si>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</si>
  <si>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</si>
  <si>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</si>
  <si>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</si>
  <si>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</si>
  <si>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</si>
  <si>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</si>
  <si>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</si>
  <si>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</si>
  <si>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</si>
  <si>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</si>
  <si>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</si>
  <si>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</si>
  <si>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</si>
  <si>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</si>
  <si>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</si>
  <si>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</si>
  <si>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</si>
  <si>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</si>
  <si>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</si>
  <si>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</si>
  <si>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</si>
  <si>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</si>
  <si>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</si>
  <si>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</si>
  <si>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</si>
  <si>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</si>
  <si>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</si>
  <si>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</si>
  <si>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</si>
  <si>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</si>
  <si>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</si>
  <si>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</si>
  <si>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</si>
  <si>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</si>
  <si>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</si>
  <si>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</si>
  <si>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</si>
  <si>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</si>
  <si>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</si>
  <si>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</si>
  <si>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</si>
  <si>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</si>
  <si>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</si>
  <si>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</si>
  <si>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</si>
  <si>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</si>
  <si>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</si>
  <si>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</si>
  <si>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</si>
  <si>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</si>
  <si>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</si>
  <si>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</si>
  <si>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</si>
  <si>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</si>
  <si>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</si>
  <si>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</si>
  <si>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</si>
  <si>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</si>
  <si>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</si>
  <si>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</si>
  <si>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</si>
  <si>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</si>
  <si>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</si>
  <si>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</si>
  <si>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</si>
  <si>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</si>
  <si>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</si>
  <si>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</si>
  <si>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</si>
  <si>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</si>
  <si>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</si>
  <si>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</si>
  <si>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</si>
  <si>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</si>
  <si>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</si>
  <si>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</si>
  <si>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</si>
  <si>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</si>
  <si>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</si>
  <si>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</si>
  <si>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</si>
  <si>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</si>
  <si>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</si>
  <si>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</si>
  <si>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</si>
  <si>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</si>
  <si>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</si>
  <si>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</si>
  <si>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</si>
  <si>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</si>
  <si>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</si>
  <si>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</si>
  <si>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</si>
  <si>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</si>
  <si>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</si>
  <si>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</si>
  <si>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</si>
  <si>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</si>
  <si>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</si>
  <si>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</si>
  <si>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</si>
  <si>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</si>
  <si>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</si>
  <si>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</si>
  <si>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</si>
  <si>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</si>
  <si>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</si>
  <si>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</si>
  <si>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</si>
  <si>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</si>
  <si>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</si>
  <si>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</si>
  <si>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</si>
  <si>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</si>
  <si>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</si>
  <si>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</si>
  <si>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</si>
  <si>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</si>
  <si>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</si>
  <si>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</si>
  <si>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</si>
  <si>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</si>
  <si>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</si>
  <si>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</si>
  <si>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</si>
  <si>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</si>
  <si>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</si>
  <si>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</si>
  <si>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</si>
  <si>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</si>
  <si>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</si>
  <si>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</si>
  <si>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</si>
  <si>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</si>
  <si>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</si>
  <si>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</si>
  <si>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</si>
  <si>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</si>
  <si>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</si>
  <si>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</si>
  <si>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</si>
  <si>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</si>
  <si>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</si>
  <si>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</si>
  <si>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</si>
  <si>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</si>
  <si>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</si>
  <si>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</si>
  <si>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</si>
  <si>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</si>
  <si>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</si>
  <si>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</si>
  <si>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</si>
  <si>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</si>
  <si>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</si>
  <si>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</si>
  <si>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</si>
  <si>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</si>
  <si>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</si>
  <si>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</si>
  <si>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</si>
  <si>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</si>
  <si>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</si>
  <si>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</si>
  <si>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</si>
  <si>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</si>
  <si>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</si>
  <si>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</si>
  <si>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</si>
  <si>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</si>
  <si>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</si>
  <si>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</si>
  <si>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</si>
  <si>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</si>
  <si>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</si>
  <si>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</si>
  <si>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</si>
  <si>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</si>
  <si>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</si>
  <si>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</si>
  <si>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</si>
  <si>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</si>
  <si>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</si>
  <si>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</si>
  <si>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</si>
  <si>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</si>
  <si>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</si>
  <si>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</si>
  <si>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</si>
  <si>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</si>
  <si>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</si>
  <si>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</si>
  <si>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</si>
  <si>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</si>
  <si>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</si>
  <si>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</si>
  <si>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</si>
  <si>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</si>
  <si>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</si>
  <si>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</si>
  <si>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</si>
  <si>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</si>
  <si>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</si>
  <si>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</si>
  <si>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</si>
  <si>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</si>
  <si>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</si>
  <si>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</si>
  <si>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</si>
  <si>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</si>
  <si>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</si>
  <si>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</si>
  <si>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</si>
  <si>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</si>
  <si>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</si>
  <si>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</si>
  <si>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</si>
  <si>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</si>
  <si>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</si>
  <si>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</si>
  <si>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</si>
  <si>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</si>
  <si>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</si>
  <si>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</si>
  <si>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</si>
  <si>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</si>
  <si>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</si>
  <si>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</si>
  <si>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</si>
  <si>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</si>
  <si>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</si>
  <si>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</si>
  <si>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</si>
  <si>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</si>
  <si>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</si>
  <si>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</si>
  <si>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</si>
  <si>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</si>
  <si>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</si>
  <si>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</si>
  <si>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</si>
  <si>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</si>
  <si>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</si>
  <si>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</si>
  <si>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</si>
  <si>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</si>
  <si>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</si>
  <si>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</si>
  <si>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</si>
  <si>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</si>
  <si>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</si>
  <si>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</si>
  <si>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</si>
  <si>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</si>
  <si>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</si>
  <si>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</si>
  <si>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</si>
  <si>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</si>
  <si>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</si>
  <si>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</si>
  <si>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</si>
  <si>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</si>
  <si>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</si>
  <si>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</si>
  <si>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</si>
  <si>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</si>
  <si>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</si>
  <si>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</si>
  <si>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</si>
  <si>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</si>
  <si>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</si>
  <si>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</si>
  <si>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</si>
  <si>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</si>
  <si>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</si>
  <si>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</si>
  <si>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</si>
  <si>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</si>
  <si>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</si>
  <si>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</si>
  <si>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</si>
  <si>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</si>
  <si>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</si>
  <si>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</si>
  <si>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</si>
  <si>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</si>
  <si>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</si>
  <si>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</si>
  <si>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</si>
  <si>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</si>
  <si>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</si>
  <si>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</si>
  <si>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</si>
  <si>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</si>
  <si>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</si>
  <si>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</si>
  <si>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</si>
  <si>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</si>
  <si>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</si>
  <si>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</si>
  <si>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</si>
  <si>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</si>
  <si>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</si>
  <si>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</si>
  <si>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</si>
  <si>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</si>
  <si>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</si>
  <si>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</si>
  <si>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</si>
  <si>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</si>
  <si>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</si>
  <si>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</si>
  <si>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</si>
  <si>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</si>
  <si>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</si>
  <si>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</si>
  <si>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</si>
  <si>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</si>
  <si>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</si>
  <si>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</si>
  <si>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</si>
  <si>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</si>
  <si>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</si>
  <si>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</si>
  <si>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</si>
  <si>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</si>
  <si>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</si>
  <si>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</si>
  <si>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</si>
  <si>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</si>
  <si>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</si>
  <si>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</si>
  <si>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</si>
  <si>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</si>
  <si>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</si>
  <si>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</si>
  <si>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</si>
  <si>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</si>
  <si>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</si>
  <si>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</si>
  <si>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</si>
  <si>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</si>
  <si>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</si>
  <si>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</si>
  <si>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</si>
  <si>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</si>
  <si>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</si>
  <si>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</si>
  <si>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</si>
  <si>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</si>
  <si>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</si>
  <si>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</si>
  <si>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</si>
  <si>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</si>
  <si>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</si>
  <si>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</si>
  <si>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</si>
  <si>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</si>
  <si>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</si>
  <si>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</si>
  <si>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</si>
  <si>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</si>
  <si>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</si>
  <si>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</si>
  <si>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</si>
  <si>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</si>
  <si>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</si>
  <si>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</si>
  <si>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</si>
  <si>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</si>
  <si>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</si>
  <si>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</si>
  <si>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</si>
  <si>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</si>
  <si>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</si>
  <si>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</si>
  <si>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</si>
  <si>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</si>
  <si>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</si>
  <si>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</si>
  <si>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</si>
  <si>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</si>
  <si>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</si>
  <si>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</si>
  <si>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</si>
  <si>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</si>
  <si>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</si>
  <si>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</si>
  <si>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</si>
  <si>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</si>
  <si>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</si>
  <si>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</si>
  <si>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</si>
  <si>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</si>
  <si>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</si>
  <si>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</si>
  <si>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</si>
  <si>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</si>
  <si>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</si>
  <si>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</si>
  <si>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</si>
  <si>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</si>
  <si>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</si>
  <si>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</si>
  <si>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</si>
  <si>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</si>
  <si>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</si>
  <si>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</si>
  <si>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</si>
  <si>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</si>
  <si>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</si>
  <si>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</si>
  <si>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</si>
  <si>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</si>
  <si>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</si>
  <si>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</si>
  <si>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</si>
  <si>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</si>
  <si>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</si>
  <si>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</si>
  <si>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</si>
  <si>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</si>
  <si>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</si>
  <si>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</si>
  <si>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</si>
  <si>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</si>
  <si>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</si>
  <si>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</si>
  <si>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</si>
  <si>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</si>
  <si>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</si>
  <si>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</si>
  <si>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</si>
  <si>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</si>
  <si>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</si>
  <si>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</si>
  <si>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</si>
  <si>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</si>
  <si>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</si>
  <si>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</si>
  <si>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</si>
  <si>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</si>
  <si>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</si>
  <si>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</si>
  <si>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</si>
  <si>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</si>
  <si>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</si>
  <si>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</si>
  <si>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</si>
  <si>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</si>
  <si>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</si>
  <si>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</si>
  <si>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</si>
  <si>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</si>
  <si>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</si>
  <si>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</si>
  <si>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</si>
  <si>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</si>
  <si>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</si>
  <si>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</si>
  <si>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</si>
  <si>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</si>
  <si>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</si>
  <si>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</si>
  <si>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</si>
  <si>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</si>
  <si>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</si>
  <si>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</si>
  <si>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</si>
  <si>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</si>
  <si>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</si>
  <si>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</si>
  <si>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</si>
  <si>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</si>
  <si>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</si>
  <si>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</si>
  <si>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</si>
  <si>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</si>
  <si>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</si>
  <si>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</si>
  <si>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</si>
  <si>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</si>
  <si>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</si>
  <si>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</si>
  <si>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</si>
  <si>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</si>
  <si>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</si>
  <si>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</si>
  <si>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</si>
  <si>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</si>
  <si>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</si>
  <si>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</si>
  <si>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</si>
  <si>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</si>
  <si>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</si>
  <si>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</si>
  <si>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</si>
  <si>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</si>
  <si>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</si>
  <si>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</si>
  <si>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</si>
  <si>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</si>
  <si>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</si>
  <si>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</si>
  <si>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</si>
  <si>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</si>
  <si>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</si>
  <si>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</si>
  <si>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</si>
  <si>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</si>
  <si>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</si>
  <si>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</si>
  <si>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</si>
  <si>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</si>
  <si>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</si>
  <si>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</si>
  <si>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</si>
  <si>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</si>
  <si>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</si>
  <si>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</si>
  <si>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</si>
  <si>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</si>
  <si>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</si>
  <si>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</si>
  <si>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</si>
  <si>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</si>
  <si>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</si>
  <si>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</si>
  <si>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</si>
  <si>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</si>
  <si>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</si>
  <si>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</si>
  <si>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</si>
  <si>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</si>
  <si>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</si>
  <si>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</si>
  <si>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</si>
  <si>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</si>
  <si>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</si>
  <si>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</si>
  <si>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</si>
  <si>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</si>
  <si>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</si>
  <si>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</si>
  <si>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</si>
  <si>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</si>
  <si>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</si>
  <si>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</si>
  <si>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</si>
  <si>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</si>
  <si>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</si>
  <si>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</si>
  <si>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</si>
  <si>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</si>
  <si>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</si>
  <si>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</si>
  <si>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</si>
  <si>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</si>
  <si>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</si>
  <si>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</si>
  <si>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</si>
  <si>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</si>
  <si>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</si>
  <si>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</si>
  <si>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</si>
  <si>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</si>
  <si>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</si>
  <si>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</si>
  <si>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</si>
  <si>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</si>
  <si>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</si>
  <si>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</si>
  <si>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</si>
  <si>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</si>
  <si>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</si>
  <si>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</si>
  <si>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</si>
  <si>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</si>
  <si>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</si>
  <si>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</si>
  <si>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</si>
  <si>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</si>
  <si>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</si>
  <si>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</si>
  <si>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</si>
  <si>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</si>
  <si>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</si>
  <si>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</si>
  <si>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</si>
  <si>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</si>
  <si>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</si>
  <si>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</si>
  <si>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</si>
  <si>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</si>
  <si>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</si>
  <si>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</si>
  <si>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</si>
  <si>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</si>
  <si>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</si>
  <si>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</si>
  <si>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</si>
  <si>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</si>
  <si>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</si>
  <si>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</si>
  <si>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</si>
  <si>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</si>
  <si>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</si>
  <si>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</si>
  <si>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</si>
  <si>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</si>
  <si>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</si>
  <si>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</si>
  <si>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</si>
  <si>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</si>
  <si>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</si>
  <si>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</si>
  <si>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</si>
  <si>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</si>
  <si>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</si>
  <si>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</si>
  <si>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</si>
  <si>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</si>
  <si>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</si>
  <si>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</si>
  <si>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</si>
  <si>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</si>
  <si>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</si>
  <si>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</si>
  <si>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</si>
  <si>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</si>
  <si>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</si>
  <si>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</si>
  <si>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</si>
  <si>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</si>
  <si>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</si>
  <si>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</si>
  <si>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</si>
  <si>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</si>
  <si>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</si>
  <si>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</si>
  <si>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</si>
  <si>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</si>
  <si>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</si>
  <si>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</si>
  <si>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</si>
  <si>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</si>
  <si>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</si>
  <si>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</si>
  <si>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</si>
  <si>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</si>
  <si>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</si>
  <si>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</si>
  <si>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</si>
  <si>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</si>
  <si>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</si>
  <si>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</si>
  <si>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</si>
  <si>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</si>
  <si>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</si>
  <si>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</si>
  <si>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</si>
  <si>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</si>
  <si>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</si>
  <si>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</si>
  <si>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</si>
  <si>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</si>
  <si>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</si>
  <si>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</si>
  <si>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</si>
  <si>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</si>
  <si>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</si>
  <si>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</si>
  <si>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</si>
  <si>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</si>
  <si>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</si>
  <si>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</si>
  <si>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</si>
  <si>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</si>
  <si>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</si>
  <si>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</si>
  <si>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</si>
  <si>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</si>
  <si>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</si>
  <si>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</si>
  <si>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</si>
  <si>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</si>
  <si>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</si>
  <si>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</si>
  <si>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</si>
  <si>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</si>
  <si>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</si>
  <si>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</si>
  <si>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</si>
  <si>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</si>
  <si>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</si>
  <si>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</si>
  <si>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</si>
  <si>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</si>
  <si>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</si>
  <si>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</si>
  <si>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</si>
  <si>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</si>
  <si>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</si>
  <si>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</si>
  <si>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</si>
  <si>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</si>
  <si>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</si>
  <si>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</si>
  <si>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</si>
  <si>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</si>
  <si>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</si>
  <si>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</si>
  <si>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</si>
  <si>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</si>
  <si>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</si>
  <si>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</si>
  <si>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</si>
  <si>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</si>
  <si>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</si>
  <si>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</si>
  <si>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</si>
  <si>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</si>
  <si>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</si>
  <si>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</si>
  <si>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</si>
  <si>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</si>
  <si>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</si>
  <si>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</si>
  <si>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</si>
  <si>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</si>
  <si>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</si>
  <si>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</si>
  <si>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</si>
  <si>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</si>
  <si>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</si>
  <si>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</si>
  <si>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</si>
  <si>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</si>
  <si>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</si>
  <si>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</si>
  <si>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</si>
  <si>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</si>
  <si>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</si>
  <si>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</si>
  <si>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</si>
  <si>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</si>
  <si>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</si>
  <si>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</si>
  <si>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</si>
  <si>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</si>
  <si>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</si>
  <si>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</si>
  <si>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</si>
  <si>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</si>
  <si>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</si>
  <si>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</si>
  <si>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</si>
  <si>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</si>
  <si>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</si>
  <si>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</si>
  <si>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</si>
  <si>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</si>
  <si>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</si>
  <si>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</si>
  <si>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</si>
  <si>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</si>
  <si>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</si>
  <si>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</si>
  <si>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</si>
  <si>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</si>
  <si>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</si>
  <si>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</si>
  <si>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</si>
  <si>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</si>
  <si>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</si>
  <si>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</si>
  <si>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</si>
  <si>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</si>
  <si>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</si>
  <si>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</si>
  <si>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</si>
  <si>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</si>
  <si>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</si>
  <si>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</si>
  <si>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</si>
  <si>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</si>
  <si>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</si>
  <si>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</si>
  <si>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</si>
  <si>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</si>
  <si>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</si>
  <si>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</si>
  <si>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</si>
  <si>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</si>
  <si>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</si>
  <si>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</si>
  <si>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</si>
  <si>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</si>
  <si>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</si>
  <si>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</si>
  <si>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</si>
  <si>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</si>
  <si>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</si>
  <si>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</si>
  <si>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</si>
  <si>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</si>
  <si>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</si>
  <si>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</si>
  <si>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</si>
  <si>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</si>
  <si>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</si>
  <si>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</si>
  <si>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</si>
  <si>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</si>
  <si>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</si>
  <si>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</si>
  <si>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</si>
  <si>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</si>
  <si>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</si>
  <si>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</si>
  <si>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</si>
  <si>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</si>
  <si>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</si>
  <si>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</si>
  <si>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</si>
  <si>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</si>
  <si>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</si>
  <si>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</si>
  <si>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</si>
  <si>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</si>
  <si>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</si>
  <si>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</si>
  <si>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</si>
  <si>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</si>
  <si>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</si>
  <si>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</si>
  <si>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</si>
  <si>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</si>
  <si>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</si>
  <si>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</si>
  <si>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</si>
  <si>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</si>
  <si>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</si>
  <si>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</si>
  <si>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</si>
  <si>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</si>
  <si>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</si>
  <si>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</si>
  <si>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</si>
  <si>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</si>
  <si>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</si>
  <si>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</si>
  <si>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</si>
  <si>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</si>
  <si>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</si>
  <si>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</si>
  <si>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</si>
  <si>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</si>
  <si>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</si>
  <si>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</si>
  <si>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</si>
  <si>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</si>
  <si>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</si>
  <si>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</si>
  <si>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</si>
  <si>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</si>
  <si>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</si>
  <si>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</si>
  <si>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</si>
  <si>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</si>
  <si>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</si>
  <si>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</si>
  <si>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</si>
  <si>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</si>
  <si>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</si>
  <si>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</si>
  <si>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</si>
  <si>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</si>
  <si>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</si>
  <si>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</si>
  <si>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</si>
  <si>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</si>
  <si>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</si>
  <si>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</si>
  <si>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</si>
  <si>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</si>
  <si>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</si>
  <si>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</si>
  <si>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</si>
  <si>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</si>
  <si>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</si>
  <si>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</si>
  <si>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</si>
  <si>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</si>
  <si>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</si>
  <si>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</si>
  <si>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</si>
  <si>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</si>
  <si>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</si>
  <si>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</si>
  <si>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</si>
  <si>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</si>
  <si>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</si>
  <si>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</si>
  <si>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</si>
  <si>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</si>
  <si>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</si>
  <si>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</si>
  <si>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</si>
  <si>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</si>
  <si>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</si>
  <si>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</si>
  <si>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</si>
  <si>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</si>
  <si>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</si>
  <si>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</si>
  <si>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</si>
  <si>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</si>
  <si>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</si>
  <si>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</si>
  <si>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</si>
  <si>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</si>
  <si>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</si>
  <si>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</si>
  <si>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</si>
  <si>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</si>
  <si>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</si>
  <si>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</si>
  <si>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</si>
  <si>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</si>
  <si>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</si>
  <si>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</si>
  <si>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</si>
  <si>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</si>
  <si>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</si>
  <si>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</si>
  <si>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</si>
  <si>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</si>
  <si>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</si>
  <si>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</si>
  <si>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</si>
  <si>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</si>
  <si>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</si>
  <si>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</si>
  <si>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</si>
  <si>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</si>
  <si>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</si>
  <si>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</si>
  <si>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</si>
  <si>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</si>
  <si>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</si>
  <si>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</si>
  <si>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</si>
  <si>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</si>
  <si>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</si>
  <si>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</si>
  <si>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</si>
  <si>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</si>
  <si>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</si>
  <si>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</si>
  <si>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</si>
  <si>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</si>
  <si>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</si>
  <si>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</si>
  <si>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</si>
  <si>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</si>
  <si>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</si>
  <si>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</si>
  <si>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</si>
  <si>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</si>
  <si>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</si>
  <si>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</si>
  <si>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</si>
  <si>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</si>
  <si>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</si>
  <si>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</si>
  <si>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</si>
  <si>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</si>
  <si>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</si>
  <si>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</si>
  <si>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</si>
  <si>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</si>
  <si>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</si>
  <si>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</si>
  <si>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</si>
  <si>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</si>
  <si>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</si>
  <si>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</si>
  <si>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</si>
  <si>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</si>
  <si>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</si>
  <si>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</si>
  <si>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</si>
  <si>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</si>
  <si>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</si>
  <si>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</si>
  <si>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</si>
  <si>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</si>
  <si>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</si>
  <si>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</si>
  <si>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</si>
  <si>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</si>
  <si>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</si>
  <si>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</si>
  <si>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</si>
  <si>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</si>
  <si>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</si>
  <si>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</si>
  <si>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</si>
  <si>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</si>
  <si>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</si>
  <si>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</si>
  <si>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</si>
  <si>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</si>
  <si>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</si>
  <si>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</si>
  <si>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</si>
  <si>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</si>
  <si>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</si>
  <si>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</si>
  <si>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</si>
  <si>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</si>
  <si>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</si>
  <si>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</si>
  <si>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</si>
  <si>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</si>
  <si>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</si>
  <si>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</si>
  <si>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</si>
  <si>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</si>
  <si>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</si>
  <si>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</si>
  <si>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</si>
  <si>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</si>
  <si>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</si>
  <si>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</si>
  <si>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</si>
  <si>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</si>
  <si>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</si>
  <si>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</si>
  <si>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</si>
  <si>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</si>
  <si>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</si>
  <si>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</si>
  <si>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</si>
  <si>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</si>
  <si>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</si>
  <si>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</si>
  <si>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</si>
  <si>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</si>
  <si>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</si>
  <si>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</si>
  <si>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</si>
  <si>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</si>
  <si>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</si>
  <si>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</si>
  <si>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</si>
  <si>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</si>
  <si>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</si>
  <si>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</si>
  <si>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</si>
  <si>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</si>
  <si>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</si>
  <si>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</si>
  <si>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</si>
  <si>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</si>
  <si>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</si>
  <si>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</si>
  <si>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</si>
  <si>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</si>
  <si>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</si>
  <si>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</si>
  <si>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</si>
  <si>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</si>
  <si>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</si>
  <si>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</si>
  <si>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</si>
  <si>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</si>
  <si>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</si>
  <si>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</si>
  <si>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</si>
  <si>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</si>
  <si>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</si>
  <si>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</si>
  <si>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</si>
  <si>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</si>
  <si>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</si>
  <si>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</si>
  <si>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</si>
  <si>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</si>
  <si>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</si>
  <si>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</si>
  <si>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</si>
  <si>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</si>
  <si>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</si>
  <si>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</si>
  <si>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</si>
  <si>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</si>
  <si>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</si>
  <si>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</si>
  <si>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</si>
  <si>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</si>
  <si>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</si>
  <si>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</si>
  <si>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</si>
  <si>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</si>
  <si>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</si>
  <si>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</si>
  <si>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</si>
  <si>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</si>
  <si>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</si>
  <si>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</si>
  <si>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</si>
  <si>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</si>
  <si>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</si>
  <si>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</si>
  <si>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</si>
  <si>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</si>
  <si>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</si>
  <si>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</si>
  <si>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</si>
  <si>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</si>
  <si>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</si>
  <si>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</si>
  <si>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</si>
  <si>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</si>
  <si>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</si>
  <si>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</si>
  <si>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</si>
  <si>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</si>
  <si>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</si>
  <si>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</si>
  <si>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</si>
  <si>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</si>
  <si>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</si>
  <si>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</si>
  <si>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</si>
  <si>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</si>
  <si>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</si>
  <si>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</si>
  <si>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</si>
  <si>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</si>
  <si>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</si>
  <si>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</si>
  <si>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</si>
  <si>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</si>
  <si>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</si>
  <si>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</si>
  <si>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</si>
  <si>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</si>
  <si>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</si>
  <si>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</si>
  <si>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</si>
  <si>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</si>
  <si>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</si>
  <si>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</si>
  <si>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</si>
  <si>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</si>
  <si>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</si>
  <si>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</si>
  <si>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</si>
  <si>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</si>
  <si>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</si>
  <si>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</si>
  <si>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</si>
  <si>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</si>
  <si>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</si>
  <si>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</si>
  <si>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</si>
  <si>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</si>
  <si>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</si>
  <si>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</si>
  <si>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</si>
  <si>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</si>
  <si>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</si>
  <si>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</si>
  <si>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</si>
  <si>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</si>
  <si>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</si>
  <si>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</si>
  <si>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</si>
  <si>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</si>
  <si>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</si>
  <si>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</si>
  <si>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</si>
  <si>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</si>
  <si>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</si>
  <si>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</si>
  <si>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</si>
  <si>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</si>
  <si>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</si>
  <si>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</si>
  <si>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</si>
  <si>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</si>
  <si>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</si>
  <si>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</si>
  <si>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</si>
  <si>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</si>
  <si>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</si>
  <si>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</si>
  <si>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</si>
  <si>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</si>
  <si>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</si>
  <si>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</si>
  <si>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</si>
  <si>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</si>
  <si>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</si>
  <si>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</si>
  <si>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</si>
  <si>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</si>
  <si>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</si>
  <si>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</si>
  <si>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</si>
  <si>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</si>
  <si>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</si>
  <si>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</si>
  <si>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</si>
  <si>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</si>
  <si>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</si>
  <si>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</si>
  <si>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</si>
  <si>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</si>
  <si>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</si>
  <si>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</si>
  <si>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</si>
  <si>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</si>
  <si>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</si>
  <si>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</si>
  <si>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</si>
  <si>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</si>
  <si>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</si>
  <si>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</si>
  <si>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</si>
  <si>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</si>
  <si>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</si>
  <si>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</si>
  <si>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</si>
  <si>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</si>
  <si>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</si>
  <si>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</si>
  <si>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</si>
  <si>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</si>
  <si>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</si>
  <si>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</si>
  <si>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</si>
  <si>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</si>
  <si>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</si>
  <si>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</si>
  <si>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</si>
  <si>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</si>
  <si>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</si>
  <si>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</si>
  <si>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</si>
  <si>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</si>
  <si>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</si>
  <si>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</si>
  <si>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</si>
  <si>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</si>
  <si>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</si>
  <si>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</si>
  <si>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</si>
  <si>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</si>
  <si>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</si>
  <si>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</si>
  <si>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</si>
  <si>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</si>
  <si>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</si>
  <si>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</si>
  <si>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</si>
  <si>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</si>
  <si>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</si>
  <si>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</si>
  <si>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</si>
  <si>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</si>
  <si>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</si>
  <si>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</si>
  <si>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</si>
  <si>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</si>
  <si>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</si>
  <si>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</si>
  <si>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</si>
  <si>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</si>
  <si>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</si>
  <si>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</si>
  <si>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</si>
  <si>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</si>
  <si>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</si>
  <si>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</si>
  <si>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</si>
  <si>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</si>
  <si>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</si>
  <si>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</si>
  <si>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</si>
  <si>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</si>
  <si>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</si>
  <si>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</si>
  <si>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</si>
  <si>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</si>
  <si>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</si>
  <si>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</si>
  <si>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</si>
  <si>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</si>
  <si>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</si>
  <si>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</si>
  <si>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</si>
  <si>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</si>
  <si>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</si>
  <si>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</si>
  <si>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</si>
  <si>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</si>
  <si>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</si>
  <si>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</si>
  <si>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</si>
  <si>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</si>
  <si>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</si>
  <si>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</si>
  <si>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</si>
  <si>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</si>
  <si>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</si>
  <si>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</si>
  <si>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</si>
  <si>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</si>
  <si>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</si>
  <si>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</si>
  <si>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</si>
  <si>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</si>
  <si>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</si>
  <si>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</si>
  <si>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</si>
  <si>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</si>
  <si>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</si>
  <si>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</si>
  <si>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</si>
  <si>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</si>
  <si>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</si>
  <si>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</si>
  <si>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</si>
  <si>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</si>
  <si>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</si>
  <si>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</si>
  <si>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</si>
  <si>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</si>
  <si>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</si>
  <si>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</si>
  <si>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</si>
  <si>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</si>
  <si>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</si>
  <si>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</si>
  <si>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</si>
  <si>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</si>
  <si>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</si>
  <si>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</si>
  <si>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</si>
  <si>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</si>
  <si>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</si>
  <si>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</si>
  <si>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</si>
  <si>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</si>
  <si>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</si>
  <si>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</si>
  <si>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</si>
  <si>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</si>
  <si>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</si>
  <si>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</si>
  <si>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</si>
  <si>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</si>
  <si>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</si>
  <si>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</si>
  <si>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</si>
  <si>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</si>
  <si>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</si>
  <si>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</si>
  <si>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</si>
  <si>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</si>
  <si>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</si>
  <si>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</si>
  <si>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</si>
  <si>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</si>
  <si>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</si>
  <si>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</si>
  <si>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</si>
  <si>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</si>
  <si>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</si>
  <si>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</si>
  <si>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</si>
  <si>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</si>
  <si>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</si>
  <si>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</si>
  <si>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</si>
  <si>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</si>
  <si>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</si>
  <si>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</si>
  <si>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</si>
  <si>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</si>
  <si>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</si>
  <si>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</si>
  <si>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</si>
  <si>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</si>
  <si>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</si>
  <si>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</si>
  <si>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</si>
  <si>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</si>
  <si>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</si>
  <si>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</si>
  <si>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</si>
  <si>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</si>
  <si>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</si>
  <si>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</si>
  <si>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</si>
  <si>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</si>
  <si>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</si>
  <si>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</si>
  <si>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</si>
  <si>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</si>
  <si>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</si>
  <si>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</si>
  <si>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</si>
  <si>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</si>
  <si>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</si>
  <si>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</si>
  <si>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</si>
  <si>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</si>
  <si>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</si>
  <si>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</si>
  <si>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</si>
  <si>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</si>
  <si>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</si>
  <si>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</si>
  <si>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</si>
  <si>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</si>
  <si>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</si>
  <si>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</si>
  <si>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</si>
  <si>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</si>
  <si>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</si>
  <si>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</si>
  <si>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</si>
  <si>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</si>
  <si>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</si>
  <si>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</si>
  <si>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</si>
  <si>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</si>
  <si>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</si>
  <si>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</si>
  <si>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</si>
  <si>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</si>
  <si>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</si>
  <si>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</si>
  <si>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</si>
  <si>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</si>
  <si>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</si>
  <si>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</si>
  <si>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</si>
  <si>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</si>
  <si>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</si>
  <si>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</si>
  <si>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</si>
  <si>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</si>
  <si>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</si>
  <si>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</si>
  <si>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</si>
  <si>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</si>
  <si>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</si>
  <si>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</si>
  <si>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</si>
  <si>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</si>
  <si>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</si>
  <si>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</si>
  <si>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</si>
  <si>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</si>
  <si>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</si>
  <si>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</si>
  <si>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</si>
  <si>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</si>
  <si>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</si>
  <si>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</si>
  <si>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</si>
  <si>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</si>
  <si>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</si>
  <si>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</si>
  <si>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</si>
  <si>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</si>
  <si>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</si>
  <si>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</si>
  <si>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</si>
  <si>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</si>
  <si>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</si>
  <si>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</si>
  <si>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</si>
  <si>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</si>
  <si>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</si>
  <si>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</si>
  <si>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</si>
  <si>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</si>
  <si>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</si>
  <si>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</si>
  <si>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</si>
  <si>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</si>
  <si>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</si>
  <si>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</si>
  <si>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</si>
  <si>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</si>
  <si>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</si>
  <si>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</si>
  <si>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</si>
  <si>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</si>
  <si>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</si>
  <si>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</si>
  <si>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</si>
  <si>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</si>
  <si>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</si>
  <si>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</si>
  <si>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</si>
  <si>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</si>
  <si>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</si>
  <si>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</si>
  <si>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</si>
  <si>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</si>
  <si>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</si>
  <si>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</si>
  <si>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</si>
  <si>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</si>
  <si>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</si>
  <si>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</si>
  <si>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</si>
  <si>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</si>
  <si>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</si>
  <si>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</si>
  <si>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</si>
  <si>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</si>
  <si>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</si>
  <si>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</si>
  <si>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</si>
  <si>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</si>
  <si>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</si>
  <si>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</si>
  <si>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</si>
  <si>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</si>
  <si>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</si>
  <si>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</si>
  <si>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</si>
  <si>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</si>
  <si>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</si>
  <si>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</si>
  <si>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</si>
  <si>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</si>
  <si>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</si>
  <si>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</si>
  <si>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</si>
  <si>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</si>
  <si>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</si>
  <si>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</si>
  <si>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</si>
  <si>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</si>
  <si>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</si>
  <si>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</si>
  <si>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</si>
  <si>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</si>
  <si>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</si>
  <si>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</si>
  <si>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</si>
  <si>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</si>
  <si>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</si>
  <si>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</si>
  <si>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</si>
  <si>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</si>
  <si>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</si>
  <si>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</si>
  <si>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</si>
  <si>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</si>
  <si>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</si>
  <si>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</si>
  <si>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</si>
  <si>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</si>
  <si>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</si>
  <si>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</si>
  <si>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</si>
  <si>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</si>
  <si>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</si>
  <si>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</si>
  <si>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</si>
  <si>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</si>
  <si>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</si>
  <si>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</si>
  <si>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</si>
  <si>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</si>
  <si>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</si>
  <si>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</si>
  <si>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</si>
  <si>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</si>
  <si>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</si>
  <si>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</si>
  <si>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</si>
  <si>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</si>
  <si>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</si>
  <si>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</si>
  <si>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</si>
  <si>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</si>
  <si>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</si>
  <si>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</si>
  <si>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</si>
  <si>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</si>
  <si>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</si>
  <si>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</si>
  <si>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</si>
  <si>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</si>
  <si>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</si>
  <si>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</si>
  <si>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</si>
  <si>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</si>
  <si>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</si>
  <si>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</si>
  <si>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</si>
  <si>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</si>
  <si>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</si>
  <si>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</si>
  <si>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</si>
  <si>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</si>
  <si>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</si>
  <si>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</si>
  <si>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</si>
  <si>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</si>
  <si>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</si>
  <si>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</si>
  <si>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</si>
  <si>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</si>
  <si>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</si>
  <si>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</si>
  <si>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</si>
  <si>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</si>
  <si>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</si>
  <si>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</si>
  <si>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</si>
  <si>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</si>
  <si>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</si>
  <si>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</si>
  <si>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</si>
  <si>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</si>
  <si>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</si>
  <si>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</si>
  <si>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</si>
  <si>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</si>
  <si>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</si>
  <si>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</si>
  <si>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</si>
  <si>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</si>
  <si>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</si>
  <si>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</si>
  <si>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</si>
  <si>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</si>
  <si>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</si>
  <si>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</si>
  <si>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</si>
  <si>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</si>
  <si>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</si>
  <si>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</si>
  <si>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</si>
  <si>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</si>
  <si>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</si>
  <si>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</si>
  <si>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</si>
  <si>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</si>
  <si>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</si>
  <si>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</si>
  <si>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</si>
  <si>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</si>
  <si>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</si>
  <si>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</si>
  <si>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</si>
  <si>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</si>
  <si>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</si>
  <si>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</si>
  <si>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</si>
  <si>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</si>
  <si>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</si>
  <si>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</si>
  <si>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</si>
  <si>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</si>
  <si>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</si>
  <si>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</si>
  <si>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</si>
  <si>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</si>
  <si>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</si>
  <si>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</si>
  <si>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</si>
  <si>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</si>
  <si>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</si>
  <si>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</si>
  <si>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</si>
  <si>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</si>
  <si>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</si>
  <si>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</si>
  <si>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</si>
  <si>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</si>
  <si>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</si>
  <si>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</si>
  <si>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</si>
  <si>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</si>
  <si>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</si>
  <si>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</si>
  <si>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</si>
  <si>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</si>
  <si>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</si>
  <si>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</si>
  <si>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</si>
  <si>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</si>
  <si>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</si>
  <si>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</si>
  <si>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</si>
  <si>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</si>
  <si>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</si>
  <si>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</si>
  <si>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</si>
  <si>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</si>
  <si>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</si>
  <si>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</si>
  <si>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</si>
  <si>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</si>
  <si>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</si>
  <si>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</si>
  <si>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</si>
  <si>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</si>
  <si>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</si>
  <si>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</si>
  <si>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</si>
  <si>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</si>
  <si>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</si>
  <si>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</si>
  <si>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</si>
  <si>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</si>
  <si>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</si>
  <si>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</si>
  <si>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</si>
  <si>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</si>
  <si>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</si>
  <si>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</si>
  <si>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</si>
  <si>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</si>
  <si>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</si>
  <si>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</si>
  <si>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</si>
  <si>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</si>
  <si>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</si>
  <si>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</si>
  <si>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</si>
  <si>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</si>
  <si>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</si>
  <si>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</si>
  <si>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</si>
  <si>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</si>
  <si>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</si>
  <si>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</si>
  <si>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</si>
  <si>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</si>
  <si>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</si>
  <si>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</si>
  <si>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</si>
  <si>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</si>
  <si>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</si>
  <si>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</si>
  <si>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</si>
  <si>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</si>
  <si>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</si>
  <si>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</si>
  <si>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</si>
  <si>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</si>
  <si>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</si>
  <si>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</si>
  <si>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</si>
  <si>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</si>
  <si>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</si>
  <si>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</si>
  <si>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</si>
  <si>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</si>
  <si>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</si>
  <si>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</si>
  <si>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</si>
  <si>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</si>
  <si>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</si>
  <si>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</si>
  <si>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</si>
  <si>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</si>
  <si>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</si>
  <si>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</si>
  <si>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</si>
  <si>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</si>
  <si>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</si>
  <si>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</si>
  <si>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</si>
  <si>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</si>
  <si>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</si>
  <si>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</si>
  <si>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</si>
  <si>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</si>
  <si>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</si>
  <si>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</si>
  <si>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</si>
  <si>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</si>
  <si>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</si>
  <si>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</si>
  <si>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</si>
  <si>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</si>
  <si>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</si>
  <si>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</si>
  <si>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</si>
  <si>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</si>
  <si>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</si>
  <si>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</si>
  <si>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</si>
  <si>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</si>
  <si>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</si>
  <si>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</si>
  <si>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</si>
  <si>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</si>
  <si>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</si>
  <si>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</si>
  <si>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</si>
  <si>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</si>
  <si>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</si>
  <si>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</si>
  <si>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</si>
  <si>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</si>
  <si>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</si>
  <si>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</si>
  <si>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</si>
  <si>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</si>
  <si>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</si>
  <si>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</si>
  <si>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</si>
  <si>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</si>
  <si>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</si>
  <si>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</si>
  <si>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</si>
  <si>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</si>
  <si>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</si>
  <si>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</si>
  <si>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</si>
  <si>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</si>
  <si>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</si>
  <si>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</si>
  <si>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</si>
  <si>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</si>
  <si>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</si>
  <si>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</si>
  <si>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</si>
  <si>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</si>
  <si>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</si>
  <si>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</si>
  <si>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</si>
  <si>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</si>
  <si>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</si>
  <si>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</si>
  <si>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</si>
  <si>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</si>
  <si>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</si>
  <si>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</si>
  <si>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</si>
  <si>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</si>
  <si>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</si>
  <si>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</si>
  <si>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</si>
  <si>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</si>
  <si>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</si>
  <si>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</si>
  <si>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</si>
  <si>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</si>
  <si>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</si>
  <si>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</si>
  <si>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</si>
  <si>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</si>
  <si>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</si>
  <si>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</si>
  <si>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</si>
  <si>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</si>
  <si>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</si>
  <si>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</si>
  <si>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</si>
  <si>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</si>
  <si>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</si>
  <si>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</si>
  <si>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</si>
  <si>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</si>
  <si>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</si>
  <si>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</si>
  <si>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</si>
  <si>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</si>
  <si>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</si>
  <si>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</si>
  <si>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</si>
  <si>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</si>
  <si>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</si>
  <si>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</si>
  <si>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</si>
  <si>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</si>
  <si>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</si>
  <si>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</si>
  <si>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</si>
  <si>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</si>
  <si>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</si>
  <si>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</si>
  <si>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</si>
  <si>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</si>
  <si>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</si>
  <si>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</si>
  <si>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</si>
  <si>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</si>
  <si>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</si>
  <si>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</si>
  <si>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</si>
  <si>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</si>
  <si>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</si>
  <si>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</si>
  <si>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</si>
  <si>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</si>
  <si>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</si>
  <si>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</si>
  <si>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</si>
  <si>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</si>
  <si>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</si>
  <si>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</si>
  <si>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</si>
  <si>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</si>
  <si>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</si>
  <si>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</si>
  <si>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</si>
  <si>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</si>
  <si>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</si>
  <si>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</si>
  <si>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</si>
  <si>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</si>
  <si>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</si>
  <si>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</si>
  <si>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</si>
  <si>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</si>
  <si>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</si>
  <si>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</si>
  <si>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</si>
  <si>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</si>
  <si>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</si>
  <si>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</si>
  <si>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</si>
  <si>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</si>
  <si>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</si>
  <si>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</si>
  <si>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</si>
  <si>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</si>
  <si>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</si>
  <si>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</si>
  <si>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</si>
  <si>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</si>
  <si>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</si>
  <si>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</si>
  <si>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</si>
  <si>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</si>
  <si>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</si>
  <si>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</si>
  <si>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</si>
  <si>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</si>
  <si>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</si>
  <si>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</si>
  <si>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</si>
  <si>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</si>
  <si>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</si>
  <si>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</si>
  <si>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</si>
  <si>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</si>
  <si>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</si>
  <si>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</si>
  <si>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</si>
  <si>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</si>
  <si>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</si>
  <si>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</si>
  <si>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</si>
  <si>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</si>
  <si>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</si>
  <si>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</si>
  <si>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</si>
  <si>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</si>
  <si>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</si>
  <si>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</si>
  <si>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</si>
  <si>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</si>
  <si>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</si>
  <si>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</si>
  <si>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</si>
  <si>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</si>
  <si>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</si>
  <si>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</si>
  <si>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</si>
  <si>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</si>
  <si>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</si>
  <si>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</si>
  <si>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</si>
  <si>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</si>
  <si>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</si>
  <si>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</si>
  <si>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</si>
  <si>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</si>
  <si>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</si>
  <si>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</si>
  <si>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</si>
  <si>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</si>
  <si>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</si>
  <si>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</si>
  <si>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</si>
  <si>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</si>
  <si>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</si>
  <si>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</si>
  <si>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</si>
  <si>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</si>
  <si>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</si>
  <si>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</si>
  <si>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</si>
  <si>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</si>
  <si>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</si>
  <si>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</si>
  <si>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</si>
  <si>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</si>
  <si>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</si>
  <si>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</si>
  <si>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</si>
  <si>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</si>
  <si>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</si>
  <si>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</si>
  <si>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</si>
  <si>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</si>
  <si>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</si>
  <si>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</si>
  <si>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</si>
  <si>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</si>
  <si>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</si>
  <si>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</si>
  <si>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</si>
  <si>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</si>
  <si>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</si>
  <si>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</si>
  <si>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</si>
  <si>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</si>
  <si>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</si>
  <si>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</si>
  <si>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</si>
  <si>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</si>
  <si>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</si>
  <si>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</si>
  <si>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</si>
  <si>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</si>
  <si>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</si>
  <si>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</si>
  <si>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</si>
  <si>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</si>
  <si>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</si>
  <si>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</si>
  <si>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</si>
  <si>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</si>
  <si>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</si>
  <si>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</si>
  <si>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</si>
  <si>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</si>
  <si>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</si>
  <si>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</si>
  <si>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</si>
  <si>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</si>
  <si>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</si>
  <si>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</si>
  <si>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</si>
  <si>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</si>
  <si>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</si>
  <si>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</si>
  <si>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</si>
  <si>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</si>
  <si>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</si>
  <si>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</si>
  <si>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</si>
  <si>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</si>
  <si>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</si>
  <si>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</si>
  <si>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</si>
  <si>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</si>
  <si>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</si>
  <si>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</si>
  <si>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</si>
  <si>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</si>
  <si>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</si>
  <si>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</si>
  <si>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</si>
  <si>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</si>
  <si>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</si>
  <si>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</si>
  <si>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</si>
  <si>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</si>
  <si>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</si>
  <si>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</si>
  <si>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</si>
  <si>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</si>
  <si>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</si>
  <si>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</si>
  <si>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</si>
  <si>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</si>
  <si>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</si>
  <si>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</si>
  <si>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</si>
  <si>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</si>
  <si>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</si>
  <si>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</si>
  <si>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</si>
  <si>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</si>
  <si>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</si>
  <si>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</si>
  <si>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</si>
  <si>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</si>
  <si>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</si>
  <si>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</si>
  <si>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</si>
  <si>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</si>
  <si>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</si>
  <si>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</si>
  <si>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</si>
  <si>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</si>
  <si>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</si>
  <si>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</si>
  <si>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</si>
  <si>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</si>
  <si>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</si>
  <si>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</si>
  <si>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</si>
  <si>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</si>
  <si>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</si>
  <si>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</si>
  <si>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</si>
  <si>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</si>
  <si>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</si>
  <si>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</si>
  <si>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</si>
  <si>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</si>
  <si>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</si>
  <si>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</si>
  <si>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</si>
  <si>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</si>
  <si>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</si>
  <si>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</si>
  <si>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</si>
  <si>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</si>
  <si>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</si>
  <si>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</si>
  <si>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</si>
  <si>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</si>
  <si>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</si>
  <si>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</si>
  <si>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</si>
  <si>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</si>
  <si>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</si>
  <si>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</si>
  <si>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</si>
  <si>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</si>
  <si>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</si>
  <si>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</si>
  <si>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</si>
  <si>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</si>
  <si>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</si>
  <si>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</si>
  <si>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</si>
  <si>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</si>
  <si>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</si>
  <si>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</si>
  <si>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</si>
  <si>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</si>
  <si>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</si>
  <si>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</si>
  <si>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</si>
  <si>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</si>
  <si>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</si>
  <si>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</si>
  <si>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</si>
  <si>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</si>
  <si>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</si>
  <si>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</si>
  <si>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</si>
  <si>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</si>
  <si>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</si>
  <si>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</si>
  <si>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</si>
  <si>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</si>
  <si>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</si>
  <si>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</si>
  <si>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</si>
  <si>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</si>
  <si>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</si>
  <si>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</si>
  <si>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</si>
  <si>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</si>
  <si>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</si>
  <si>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</si>
  <si>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</si>
  <si>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</si>
  <si>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</si>
  <si>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</si>
  <si>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</si>
  <si>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</si>
  <si>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</si>
  <si>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</si>
  <si>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</si>
  <si>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</si>
  <si>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</si>
  <si>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</si>
  <si>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</si>
  <si>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</si>
  <si>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</si>
  <si>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</si>
  <si>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</si>
  <si>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</si>
  <si>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</si>
  <si>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</si>
  <si>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</si>
  <si>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</si>
  <si>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</si>
  <si>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</si>
  <si>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</si>
  <si>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</si>
  <si>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</si>
  <si>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</si>
  <si>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</si>
  <si>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</si>
  <si>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</si>
  <si>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</si>
  <si>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</si>
  <si>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</si>
  <si>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</si>
  <si>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</si>
  <si>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</si>
  <si>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</si>
  <si>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</si>
  <si>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</si>
  <si>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</si>
  <si>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</si>
  <si>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</si>
  <si>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</si>
  <si>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</si>
  <si>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</si>
  <si>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</si>
  <si>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</si>
  <si>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</si>
  <si>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</si>
  <si>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</si>
  <si>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</si>
  <si>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</si>
  <si>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</si>
  <si>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</si>
  <si>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</si>
  <si>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</si>
  <si>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</si>
  <si>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</si>
  <si>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</si>
  <si>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</si>
  <si>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</si>
  <si>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</si>
  <si>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</si>
  <si>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</si>
  <si>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</si>
  <si>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</si>
  <si>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</si>
  <si>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</si>
  <si>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</si>
  <si>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</si>
  <si>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</si>
  <si>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</si>
  <si>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</si>
  <si>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</si>
  <si>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</si>
  <si>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</si>
  <si>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</si>
  <si>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</si>
  <si>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</si>
  <si>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</si>
  <si>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</si>
  <si>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</si>
  <si>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</si>
  <si>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</si>
  <si>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</si>
  <si>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</si>
  <si>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</si>
  <si>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</si>
  <si>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</si>
  <si>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</si>
  <si>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</si>
  <si>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</si>
  <si>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</si>
  <si>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</si>
  <si>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</si>
  <si>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</si>
  <si>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</si>
  <si>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</si>
  <si>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</si>
  <si>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</si>
  <si>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</si>
  <si>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</si>
  <si>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</si>
  <si>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</si>
  <si>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</si>
  <si>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</si>
  <si>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</si>
  <si>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</si>
  <si>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</si>
  <si>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</si>
  <si>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</si>
  <si>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</si>
  <si>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</si>
  <si>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</si>
  <si>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</si>
  <si>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</si>
  <si>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</si>
  <si>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</si>
  <si>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</si>
  <si>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</si>
  <si>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</si>
  <si>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</si>
  <si>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</si>
  <si>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</si>
  <si>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</si>
  <si>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</si>
  <si>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</si>
  <si>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</si>
  <si>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</si>
  <si>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</si>
  <si>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</si>
  <si>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</si>
  <si>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</si>
  <si>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</si>
  <si>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</si>
  <si>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</si>
  <si>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</si>
  <si>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</si>
  <si>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</si>
  <si>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</si>
  <si>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</si>
  <si>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</si>
  <si>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</si>
  <si>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</si>
  <si>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</si>
  <si>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</si>
  <si>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</si>
  <si>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</si>
  <si>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</si>
  <si>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</si>
  <si>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</si>
  <si>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</si>
  <si>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</si>
  <si>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</si>
  <si>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</si>
  <si>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</si>
  <si>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</si>
  <si>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</si>
  <si>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</si>
  <si>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</si>
  <si>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</si>
  <si>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</si>
  <si>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</si>
  <si>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</si>
  <si>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</si>
  <si>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</si>
  <si>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</si>
  <si>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</si>
  <si>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</si>
  <si>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</si>
  <si>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</si>
  <si>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</si>
  <si>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</si>
  <si>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</si>
  <si>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</si>
  <si>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</si>
  <si>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</si>
  <si>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</si>
  <si>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</si>
  <si>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</si>
  <si>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</si>
  <si>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</si>
  <si>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</si>
  <si>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</si>
  <si>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</si>
  <si>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</si>
  <si>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</si>
  <si>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</si>
  <si>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</si>
  <si>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</si>
  <si>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</si>
  <si>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</si>
  <si>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</si>
  <si>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</si>
  <si>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</si>
  <si>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</si>
  <si>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</si>
  <si>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</si>
  <si>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</si>
  <si>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</si>
  <si>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</si>
  <si>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</si>
  <si>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</si>
  <si>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</si>
  <si>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</si>
  <si>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</si>
  <si>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</si>
  <si>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</si>
  <si>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</si>
  <si>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</si>
  <si>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</si>
  <si>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</si>
  <si>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</si>
  <si>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</si>
  <si>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</si>
  <si>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</si>
  <si>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</si>
  <si>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</si>
  <si>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</si>
  <si>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</si>
  <si>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</si>
  <si>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</si>
  <si>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</si>
  <si>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</si>
  <si>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</si>
  <si>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</si>
  <si>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</si>
  <si>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</si>
  <si>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</si>
  <si>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</si>
  <si>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</si>
  <si>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</si>
  <si>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</si>
  <si>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</si>
  <si>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</si>
  <si>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</si>
  <si>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</si>
  <si>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</si>
  <si>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</si>
  <si>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</si>
  <si>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</si>
  <si>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</si>
  <si>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</si>
  <si>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</si>
  <si>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</si>
  <si>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</si>
  <si>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</si>
  <si>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</si>
  <si>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</si>
  <si>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</si>
  <si>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</si>
  <si>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</si>
  <si>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</si>
  <si>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</si>
  <si>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</si>
  <si>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</si>
  <si>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</si>
  <si>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</si>
  <si>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</si>
  <si>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</si>
  <si>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</si>
  <si>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</si>
  <si>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</si>
  <si>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</si>
  <si>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</si>
  <si>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</si>
  <si>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</si>
  <si>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</si>
  <si>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</si>
  <si>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</si>
  <si>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</si>
  <si>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</si>
  <si>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</si>
  <si>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</si>
  <si>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</si>
  <si>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</si>
  <si>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</si>
  <si>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</si>
  <si>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</si>
  <si>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</si>
  <si>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</si>
  <si>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</si>
  <si>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</si>
  <si>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</si>
  <si>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</si>
  <si>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</si>
  <si>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</si>
  <si>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</si>
  <si>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</si>
  <si>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</si>
  <si>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</si>
  <si>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</si>
  <si>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</si>
  <si>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</si>
  <si>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</si>
  <si>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</si>
  <si>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</si>
  <si>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</si>
  <si>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</si>
  <si>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</si>
  <si>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</si>
  <si>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</si>
  <si>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</si>
  <si>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</si>
  <si>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</si>
  <si>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</si>
  <si>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</si>
  <si>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</si>
  <si>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</si>
  <si>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</si>
  <si>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</si>
  <si>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</si>
  <si>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</si>
  <si>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</si>
  <si>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</si>
  <si>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</si>
  <si>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</si>
  <si>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</si>
  <si>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</si>
  <si>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</si>
  <si>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</si>
  <si>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</si>
  <si>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</si>
  <si>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</si>
  <si>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</si>
  <si>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</si>
  <si>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</si>
  <si>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</si>
  <si>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</si>
  <si>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</si>
  <si>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</si>
  <si>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</si>
  <si>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</si>
  <si>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</si>
  <si>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</si>
  <si>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</si>
  <si>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</si>
  <si>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</si>
  <si>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</si>
  <si>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</si>
  <si>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</si>
  <si>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</si>
  <si>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</si>
  <si>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</si>
  <si>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</si>
  <si>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</si>
  <si>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</si>
  <si>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</si>
  <si>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</si>
  <si>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</si>
  <si>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</si>
  <si>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</si>
  <si>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</si>
  <si>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</si>
  <si>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</si>
  <si>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</si>
  <si>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</si>
  <si>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</si>
  <si>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</si>
  <si>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</si>
  <si>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</si>
  <si>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</si>
  <si>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</si>
  <si>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</si>
  <si>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</si>
  <si>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</si>
  <si>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</si>
  <si>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</si>
  <si>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</si>
  <si>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</si>
  <si>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</si>
  <si>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</si>
  <si>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</si>
  <si>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</si>
  <si>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</si>
  <si>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</si>
  <si>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</si>
  <si>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</si>
  <si>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</si>
  <si>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</si>
  <si>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</si>
  <si>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</si>
  <si>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</si>
  <si>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</si>
  <si>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</si>
  <si>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</si>
  <si>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</si>
  <si>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</si>
  <si>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</si>
  <si>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</si>
  <si>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</si>
  <si>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</si>
  <si>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</si>
  <si>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</si>
  <si>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</si>
  <si>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</si>
  <si>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</si>
  <si>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</si>
  <si>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</si>
  <si>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</si>
  <si>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</si>
  <si>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</si>
  <si>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</si>
  <si>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</si>
  <si>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</si>
  <si>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</si>
  <si>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</si>
  <si>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</si>
  <si>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</si>
  <si>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</si>
  <si>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</si>
  <si>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</si>
  <si>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</si>
  <si>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</si>
  <si>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</si>
  <si>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</si>
  <si>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</si>
  <si>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</si>
  <si>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</si>
  <si>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</si>
  <si>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</si>
  <si>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</si>
  <si>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</si>
  <si>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</si>
  <si>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</si>
  <si>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</si>
  <si>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</si>
  <si>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</si>
  <si>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</si>
  <si>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</si>
  <si>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</si>
  <si>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</si>
  <si>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</si>
  <si>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</si>
  <si>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</si>
  <si>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</si>
  <si>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</si>
  <si>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</si>
  <si>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</si>
  <si>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</si>
  <si>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</si>
  <si>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</si>
  <si>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</si>
  <si>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</si>
  <si>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</si>
  <si>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</si>
  <si>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</si>
  <si>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</si>
  <si>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</si>
  <si>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</si>
  <si>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</si>
  <si>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</si>
  <si>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</si>
  <si>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</si>
  <si>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</si>
  <si>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</si>
  <si>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</si>
  <si>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</si>
  <si>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</si>
  <si>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</si>
  <si>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</si>
  <si>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</si>
  <si>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</si>
  <si>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</si>
  <si>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</si>
  <si>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</si>
  <si>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</si>
  <si>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</si>
  <si>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</si>
  <si>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</si>
  <si>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</si>
  <si>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</si>
  <si>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</si>
  <si>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</si>
  <si>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</si>
  <si>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</si>
  <si>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</si>
  <si>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</si>
  <si>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</si>
  <si>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</si>
  <si>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</si>
  <si>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</si>
  <si>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</si>
  <si>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</si>
  <si>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</si>
  <si>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</si>
  <si>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</si>
  <si>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</si>
  <si>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</si>
  <si>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</si>
  <si>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</si>
  <si>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</si>
  <si>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</si>
  <si>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</si>
  <si>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</si>
  <si>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</si>
  <si>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</si>
  <si>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</si>
  <si>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</si>
  <si>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</si>
  <si>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</si>
  <si>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</si>
  <si>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</si>
  <si>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</si>
  <si>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</si>
  <si>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</si>
  <si>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</si>
  <si>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</si>
  <si>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</si>
  <si>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</si>
  <si>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</si>
  <si>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</si>
  <si>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</si>
  <si>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</si>
  <si>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</si>
  <si>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</si>
  <si>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</si>
  <si>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</si>
  <si>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</si>
  <si>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</si>
  <si>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</si>
  <si>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</si>
  <si>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</si>
  <si>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</si>
  <si>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</si>
  <si>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</si>
  <si>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</si>
  <si>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</si>
  <si>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</si>
  <si>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</si>
  <si>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</si>
  <si>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</si>
  <si>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</si>
  <si>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</si>
  <si>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</si>
  <si>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</si>
  <si>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</si>
  <si>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</si>
  <si>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</si>
  <si>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</si>
  <si>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</si>
  <si>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</si>
  <si>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</si>
  <si>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</si>
  <si>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</si>
  <si>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</si>
  <si>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</si>
  <si>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</si>
  <si>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</si>
  <si>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</si>
  <si>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</si>
  <si>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</si>
  <si>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</si>
  <si>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</si>
  <si>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</si>
  <si>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</si>
  <si>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</si>
  <si>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</si>
  <si>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</si>
  <si>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</si>
  <si>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</si>
  <si>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</si>
  <si>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</si>
  <si>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</si>
  <si>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</si>
  <si>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</si>
  <si>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</si>
  <si>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</si>
  <si>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</si>
  <si>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</si>
  <si>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</si>
  <si>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</si>
  <si>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</si>
  <si>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</si>
  <si>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</si>
  <si>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</si>
  <si>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</si>
  <si>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</si>
  <si>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</si>
  <si>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</si>
  <si>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</si>
  <si>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</si>
  <si>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</si>
  <si>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</si>
  <si>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</si>
  <si>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</si>
  <si>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</si>
  <si>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</si>
  <si>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</si>
  <si>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</si>
  <si>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</si>
  <si>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</si>
  <si>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</si>
  <si>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</si>
  <si>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</si>
  <si>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</si>
  <si>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</si>
  <si>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</si>
  <si>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</si>
  <si>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</si>
  <si>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</si>
  <si>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</si>
  <si>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</si>
  <si>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</si>
  <si>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</si>
  <si>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</si>
  <si>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</si>
  <si>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</si>
  <si>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</si>
  <si>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</si>
  <si>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</si>
  <si>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</si>
  <si>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</si>
  <si>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</si>
  <si>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</si>
  <si>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</si>
  <si>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</si>
  <si>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</si>
  <si>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</si>
  <si>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</si>
  <si>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</si>
  <si>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</si>
  <si>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</si>
  <si>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</si>
  <si>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</si>
  <si>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</si>
  <si>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</si>
  <si>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</si>
  <si>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</si>
  <si>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</si>
  <si>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</si>
  <si>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</si>
  <si>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</si>
  <si>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</si>
  <si>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</si>
  <si>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</si>
  <si>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</si>
  <si>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</si>
  <si>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</si>
  <si>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</si>
  <si>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</si>
  <si>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</si>
  <si>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</si>
  <si>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</si>
  <si>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</si>
  <si>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</si>
  <si>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</si>
  <si>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</si>
  <si>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</si>
  <si>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</si>
  <si>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</si>
  <si>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</si>
  <si>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</si>
  <si>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</si>
  <si>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</si>
  <si>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</si>
  <si>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</si>
  <si>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</si>
  <si>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</si>
  <si>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</si>
  <si>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</si>
  <si>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</si>
  <si>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</si>
  <si>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</si>
  <si>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</si>
  <si>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</si>
  <si>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</si>
  <si>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</si>
  <si>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</si>
  <si>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</si>
  <si>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</si>
  <si>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</si>
  <si>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</si>
  <si>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</si>
  <si>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</si>
  <si>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</si>
  <si>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</si>
  <si>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</si>
  <si>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</si>
  <si>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</si>
  <si>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</si>
  <si>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</si>
  <si>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</si>
  <si>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</si>
  <si>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</si>
  <si>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</si>
  <si>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</si>
  <si>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</si>
  <si>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</si>
  <si>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</si>
  <si>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</si>
  <si>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</si>
  <si>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</si>
  <si>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</si>
  <si>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</si>
  <si>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</si>
  <si>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</si>
  <si>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</si>
  <si>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</si>
  <si>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</si>
  <si>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</si>
  <si>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</si>
  <si>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</si>
  <si>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</si>
  <si>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</si>
  <si>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</si>
  <si>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</si>
  <si>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</si>
  <si>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</si>
  <si>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</si>
  <si>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</si>
  <si>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</si>
  <si>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</si>
  <si>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</si>
  <si>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</si>
  <si>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</si>
  <si>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</si>
  <si>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</si>
  <si>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</si>
  <si>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</si>
  <si>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</si>
  <si>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</si>
  <si>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</si>
  <si>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</si>
  <si>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</si>
  <si>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</si>
  <si>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</si>
  <si>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</si>
  <si>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</si>
  <si>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</si>
  <si>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</si>
  <si>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</si>
  <si>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</si>
  <si>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</si>
  <si>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</si>
  <si>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</si>
  <si>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</si>
  <si>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</si>
  <si>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</si>
  <si>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</si>
  <si>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</si>
  <si>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</si>
  <si>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</si>
  <si>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</si>
  <si>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</si>
  <si>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</si>
  <si>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</si>
  <si>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</si>
  <si>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</si>
  <si>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</si>
  <si>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</si>
  <si>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</si>
  <si>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</si>
  <si>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</si>
  <si>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</si>
  <si>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</si>
  <si>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</si>
  <si>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</si>
  <si>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</si>
  <si>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</si>
  <si>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</si>
  <si>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</si>
  <si>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</si>
  <si>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</si>
  <si>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</si>
  <si>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</si>
  <si>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</si>
  <si>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</si>
  <si>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</si>
  <si>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</si>
  <si>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</si>
  <si>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</si>
  <si>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</si>
  <si>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</si>
  <si>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</si>
  <si>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</si>
  <si>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</si>
  <si>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</si>
  <si>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</si>
  <si>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</si>
  <si>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</si>
  <si>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</si>
  <si>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</si>
  <si>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</si>
  <si>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</si>
  <si>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</si>
  <si>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</si>
  <si>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</si>
  <si>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</si>
  <si>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</si>
  <si>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</si>
  <si>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</si>
  <si>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</si>
  <si>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</si>
  <si>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</si>
  <si>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</si>
  <si>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</si>
  <si>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</si>
  <si>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</si>
  <si>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</si>
  <si>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</si>
  <si>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</si>
  <si>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</si>
  <si>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</si>
  <si>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</si>
  <si>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</si>
  <si>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</si>
  <si>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</si>
  <si>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</si>
  <si>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</si>
  <si>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</si>
  <si>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</si>
  <si>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</si>
  <si>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</si>
  <si>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</si>
  <si>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</si>
  <si>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</si>
  <si>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</si>
  <si>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</si>
  <si>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</si>
  <si>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</si>
  <si>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</si>
  <si>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</si>
  <si>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</si>
  <si>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</si>
  <si>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</si>
  <si>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</si>
  <si>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</si>
  <si>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</si>
  <si>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</si>
  <si>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</si>
  <si>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</si>
  <si>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</si>
  <si>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</si>
  <si>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</si>
  <si>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</si>
  <si>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</si>
  <si>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</si>
  <si>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</si>
  <si>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</si>
  <si>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</si>
  <si>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</si>
  <si>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</si>
  <si>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</si>
  <si>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</si>
  <si>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</si>
  <si>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</si>
  <si>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</si>
  <si>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</si>
  <si>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</si>
  <si>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</si>
  <si>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</si>
  <si>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</si>
  <si>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</si>
  <si>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</si>
  <si>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</si>
  <si>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</si>
  <si>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</si>
  <si>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</si>
  <si>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</si>
  <si>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</si>
  <si>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</si>
  <si>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</si>
  <si>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</si>
  <si>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</si>
  <si>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</si>
  <si>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</si>
  <si>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</si>
  <si>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</si>
  <si>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</si>
  <si>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</si>
  <si>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</si>
  <si>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</si>
  <si>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</si>
  <si>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</si>
  <si>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</si>
  <si>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</si>
  <si>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</si>
  <si>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</si>
  <si>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</si>
  <si>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</si>
  <si>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</si>
  <si>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</si>
  <si>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</si>
  <si>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</si>
  <si>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</si>
  <si>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</si>
  <si>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</si>
  <si>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</si>
  <si>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</si>
  <si>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</si>
  <si>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</si>
  <si>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</si>
  <si>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</si>
  <si>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</si>
  <si>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</si>
  <si>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</si>
  <si>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</si>
  <si>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</si>
  <si>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</si>
  <si>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</si>
  <si>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</si>
  <si>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</si>
  <si>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</si>
  <si>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</si>
  <si>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</si>
  <si>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</si>
  <si>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</si>
  <si>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</si>
  <si>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</si>
  <si>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</si>
  <si>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</si>
  <si>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</si>
  <si>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</si>
  <si>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</si>
  <si>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</si>
  <si>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</si>
  <si>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</si>
  <si>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</si>
  <si>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</si>
  <si>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</si>
  <si>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</si>
  <si>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</si>
  <si>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</si>
  <si>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</si>
  <si>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</si>
  <si>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</si>
  <si>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</si>
  <si>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</si>
  <si>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</si>
  <si>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</si>
  <si>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</si>
  <si>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</si>
  <si>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</si>
  <si>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</si>
  <si>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</si>
  <si>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</si>
  <si>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</si>
  <si>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</si>
  <si>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</si>
  <si>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</si>
  <si>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</si>
  <si>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</si>
  <si>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</si>
  <si>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</si>
  <si>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</si>
  <si>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</si>
  <si>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</si>
  <si>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</si>
  <si>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</si>
  <si>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</si>
  <si>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</si>
  <si>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</si>
  <si>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</si>
  <si>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</si>
  <si>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</si>
  <si>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</si>
  <si>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</si>
  <si>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</si>
  <si>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</si>
  <si>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</si>
  <si>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</si>
  <si>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</si>
  <si>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</si>
  <si>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</si>
  <si>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</si>
  <si>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</si>
  <si>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</si>
  <si>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</si>
  <si>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</si>
  <si>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</si>
  <si>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</si>
  <si>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</si>
  <si>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</si>
  <si>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</si>
  <si>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</si>
  <si>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</si>
  <si>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</si>
  <si>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</si>
  <si>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</si>
  <si>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</si>
  <si>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</si>
  <si>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</si>
  <si>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</si>
  <si>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</si>
  <si>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</si>
  <si>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</si>
  <si>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</si>
  <si>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</si>
  <si>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</si>
  <si>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</si>
  <si>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</si>
  <si>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</si>
  <si>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</si>
  <si>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</si>
  <si>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</si>
  <si>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</si>
  <si>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</si>
  <si>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</si>
  <si>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</si>
  <si>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</si>
  <si>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</si>
  <si>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</si>
  <si>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</si>
  <si>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</si>
  <si>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</si>
  <si>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</si>
  <si>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</si>
  <si>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</si>
  <si>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</si>
  <si>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</si>
  <si>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</si>
  <si>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</si>
  <si>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</si>
  <si>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</si>
  <si>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</si>
  <si>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</si>
  <si>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</si>
  <si>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</si>
  <si>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</si>
  <si>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</si>
  <si>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</si>
  <si>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</si>
  <si>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</si>
  <si>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</si>
  <si>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</si>
  <si>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</si>
  <si>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</si>
  <si>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</si>
  <si>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</si>
  <si>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</si>
  <si>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</si>
  <si>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</si>
  <si>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</si>
  <si>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</si>
  <si>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</si>
  <si>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</si>
  <si>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</si>
  <si>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</si>
  <si>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</si>
  <si>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</si>
  <si>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</si>
  <si>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</si>
  <si>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</si>
  <si>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</si>
  <si>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</si>
  <si>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</si>
  <si>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</si>
  <si>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</si>
  <si>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</si>
  <si>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</si>
  <si>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</si>
  <si>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</si>
  <si>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</si>
  <si>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</si>
  <si>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</si>
  <si>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</si>
  <si>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</si>
  <si>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</si>
  <si>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</si>
  <si>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</si>
  <si>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</si>
  <si>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</si>
  <si>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</si>
  <si>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</si>
  <si>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</si>
  <si>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</si>
  <si>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</si>
  <si>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</si>
  <si>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</si>
  <si>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</si>
  <si>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</si>
  <si>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</si>
  <si>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</si>
  <si>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</si>
  <si>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</si>
  <si>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</si>
  <si>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</si>
  <si>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</si>
  <si>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</si>
  <si>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</si>
  <si>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</si>
  <si>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</si>
  <si>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</si>
  <si>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</si>
  <si>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</si>
  <si>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</si>
  <si>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</si>
  <si>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</si>
  <si>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</si>
  <si>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</si>
  <si>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</si>
  <si>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</si>
  <si>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</si>
  <si>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</si>
  <si>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</si>
  <si>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</si>
  <si>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</si>
  <si>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</si>
  <si>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</si>
  <si>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</si>
  <si>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</si>
  <si>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</si>
  <si>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</si>
  <si>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</si>
  <si>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</si>
  <si>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</si>
  <si>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</si>
  <si>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</si>
  <si>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</si>
  <si>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</si>
  <si>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</si>
  <si>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</si>
  <si>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</si>
  <si>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</si>
  <si>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</si>
  <si>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</si>
  <si>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</si>
  <si>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</si>
  <si>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</si>
  <si>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</si>
  <si>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</si>
  <si>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</si>
  <si>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</si>
  <si>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</si>
  <si>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</si>
  <si>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</si>
  <si>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</si>
  <si>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</si>
  <si>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</si>
  <si>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</si>
  <si>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</si>
  <si>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</si>
  <si>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</si>
  <si>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</si>
  <si>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</si>
  <si>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</si>
  <si>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</si>
  <si>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</si>
  <si>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</si>
  <si>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</si>
  <si>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</si>
  <si>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</si>
  <si>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</si>
  <si>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</si>
  <si>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</si>
  <si>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</si>
  <si>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</si>
  <si>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</si>
  <si>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</si>
  <si>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</si>
  <si>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</si>
  <si>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</si>
  <si>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</si>
  <si>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</si>
  <si>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</si>
  <si>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</si>
  <si>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</si>
  <si>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</si>
  <si>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</si>
  <si>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</si>
  <si>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</si>
  <si>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</si>
  <si>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</si>
  <si>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</si>
  <si>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</si>
  <si>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</si>
  <si>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</si>
  <si>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</si>
  <si>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</si>
  <si>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</si>
  <si>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</si>
  <si>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</si>
  <si>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</si>
  <si>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</si>
  <si>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</si>
  <si>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</si>
  <si>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</si>
  <si>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</si>
  <si>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</si>
  <si>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</si>
  <si>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</si>
  <si>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</si>
  <si>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</si>
  <si>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</si>
  <si>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</si>
  <si>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</si>
  <si>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</si>
  <si>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</si>
  <si>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</si>
  <si>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</si>
  <si>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</si>
  <si>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</si>
  <si>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</si>
  <si>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</si>
  <si>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</si>
  <si>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</si>
  <si>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</si>
  <si>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</si>
  <si>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</si>
  <si>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</si>
  <si>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</si>
  <si>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</si>
  <si>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</si>
  <si>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</si>
  <si>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</si>
  <si>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</si>
  <si>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</si>
  <si>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</si>
  <si>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</si>
  <si>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</si>
  <si>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</si>
  <si>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</si>
  <si>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</si>
  <si>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</si>
  <si>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</si>
  <si>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</si>
  <si>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</si>
  <si>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</si>
  <si>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</si>
  <si>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</si>
  <si>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</si>
  <si>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</si>
  <si>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</si>
  <si>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</si>
  <si>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</si>
  <si>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</si>
  <si>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</si>
  <si>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</si>
  <si>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</si>
  <si>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</si>
  <si>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</si>
  <si>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</si>
  <si>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</si>
  <si>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</si>
  <si>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</si>
  <si>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</si>
  <si>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</si>
  <si>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</si>
  <si>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</si>
  <si>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</si>
  <si>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</si>
  <si>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</si>
  <si>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</si>
  <si>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</si>
  <si>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</si>
  <si>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</si>
  <si>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</si>
  <si>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</si>
  <si>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</si>
  <si>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</si>
  <si>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</si>
  <si>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</si>
  <si>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</si>
  <si>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</si>
  <si>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</si>
  <si>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</si>
  <si>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</si>
  <si>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</si>
  <si>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</si>
  <si>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</si>
  <si>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</si>
  <si>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</si>
  <si>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</si>
  <si>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</si>
  <si>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</si>
  <si>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</si>
  <si>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</si>
  <si>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</si>
  <si>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</si>
  <si>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</si>
  <si>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</si>
  <si>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</si>
  <si>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</si>
  <si>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</si>
  <si>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</si>
  <si>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</si>
  <si>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</si>
  <si>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</si>
  <si>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</si>
  <si>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</si>
  <si>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</si>
  <si>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</si>
  <si>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</si>
  <si>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</si>
  <si>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</si>
  <si>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</si>
  <si>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</si>
  <si>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</si>
  <si>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</si>
  <si>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</si>
  <si>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</si>
  <si>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</si>
  <si>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</si>
  <si>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</si>
  <si>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</si>
  <si>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</si>
  <si>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</si>
  <si>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</si>
  <si>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</si>
  <si>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</si>
  <si>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</si>
  <si>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</si>
  <si>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</si>
  <si>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</si>
  <si>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</si>
  <si>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</si>
  <si>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</si>
  <si>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</si>
  <si>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</si>
  <si>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</si>
  <si>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</si>
  <si>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</si>
  <si>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</si>
  <si>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</si>
  <si>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</si>
  <si>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</si>
  <si>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</si>
  <si>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</si>
  <si>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</si>
  <si>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</si>
  <si>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</si>
  <si>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</si>
  <si>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</si>
  <si>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</si>
  <si>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</si>
  <si>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</si>
  <si>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</si>
  <si>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</si>
  <si>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</si>
  <si>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</si>
  <si>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</si>
  <si>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</si>
  <si>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</si>
  <si>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</si>
  <si>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</si>
  <si>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</si>
  <si>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</si>
  <si>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</si>
  <si>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</si>
  <si>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</si>
  <si>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</si>
  <si>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</si>
  <si>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</si>
  <si>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</si>
  <si>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</si>
  <si>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</si>
  <si>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</si>
  <si>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</si>
  <si>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</si>
  <si>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</si>
  <si>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</si>
  <si>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</si>
  <si>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</si>
  <si>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</si>
  <si>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</si>
  <si>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</si>
  <si>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</si>
  <si>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</si>
  <si>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</si>
  <si>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</si>
  <si>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</si>
  <si>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</si>
  <si>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</si>
  <si>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</si>
  <si>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</si>
  <si>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</si>
  <si>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</si>
  <si>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</si>
  <si>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</si>
  <si>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</si>
  <si>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</si>
  <si>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</si>
  <si>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</si>
  <si>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</si>
  <si>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</si>
  <si>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</si>
  <si>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</si>
  <si>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</si>
  <si>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</si>
  <si>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</si>
  <si>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</si>
  <si>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</si>
  <si>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</si>
  <si>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</si>
  <si>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</si>
  <si>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</si>
  <si>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</si>
  <si>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</si>
  <si>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</si>
  <si>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</si>
  <si>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</si>
  <si>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</si>
  <si>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</si>
  <si>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</si>
  <si>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</si>
  <si>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</si>
  <si>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</si>
  <si>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</si>
  <si>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</si>
  <si>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</si>
  <si>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</si>
  <si>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</si>
  <si>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</si>
  <si>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</si>
  <si>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</si>
  <si>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</si>
  <si>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</si>
  <si>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</si>
  <si>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</si>
  <si>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</si>
  <si>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</si>
  <si>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</si>
  <si>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</si>
  <si>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</si>
  <si>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</si>
  <si>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</si>
  <si>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</si>
  <si>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</si>
  <si>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</si>
  <si>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</si>
  <si>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</si>
  <si>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</si>
  <si>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</si>
  <si>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</si>
  <si>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</si>
  <si>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</si>
  <si>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</si>
  <si>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</si>
  <si>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</si>
  <si>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</si>
  <si>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</si>
  <si>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</si>
  <si>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</si>
  <si>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</si>
  <si>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</si>
  <si>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</si>
  <si>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</si>
  <si>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</si>
  <si>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</si>
  <si>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</si>
  <si>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</si>
  <si>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</si>
  <si>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</si>
  <si>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</si>
  <si>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</si>
  <si>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</si>
  <si>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</si>
  <si>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</si>
  <si>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</si>
  <si>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</si>
  <si>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</si>
  <si>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</si>
  <si>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</si>
  <si>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</si>
  <si>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</si>
  <si>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</si>
  <si>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</si>
  <si>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</si>
  <si>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</si>
  <si>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</si>
  <si>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</si>
  <si>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</si>
  <si>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</si>
  <si>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</si>
  <si>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</si>
  <si>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</si>
  <si>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</si>
  <si>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</si>
  <si>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</si>
  <si>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</si>
  <si>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</si>
  <si>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</si>
  <si>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</si>
  <si>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</si>
  <si>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</si>
  <si>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</si>
  <si>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</si>
  <si>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</si>
  <si>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</si>
  <si>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</si>
  <si>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</si>
  <si>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</si>
  <si>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</si>
  <si>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</si>
  <si>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</si>
  <si>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</si>
  <si>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</si>
  <si>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</si>
  <si>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</si>
  <si>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</si>
  <si>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</si>
  <si>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</si>
  <si>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</si>
  <si>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</si>
  <si>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</si>
  <si>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</si>
  <si>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</si>
  <si>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</si>
  <si>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</si>
  <si>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</si>
  <si>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</si>
  <si>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</si>
  <si>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</si>
  <si>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</si>
  <si>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</si>
  <si>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</si>
  <si>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</si>
  <si>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</si>
  <si>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</si>
  <si>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</si>
  <si>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</si>
  <si>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</si>
  <si>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</si>
  <si>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</si>
  <si>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</si>
  <si>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</si>
  <si>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</si>
  <si>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</si>
  <si>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</si>
  <si>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</si>
  <si>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</si>
  <si>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</si>
  <si>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</si>
  <si>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</si>
  <si>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</si>
  <si>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</si>
  <si>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</si>
  <si>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</si>
  <si>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</si>
  <si>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</si>
  <si>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</si>
  <si>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</si>
  <si>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</si>
  <si>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</si>
  <si>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</si>
  <si>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</si>
  <si>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</si>
  <si>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</si>
  <si>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</si>
  <si>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</si>
  <si>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</si>
  <si>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</si>
  <si>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</si>
  <si>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</si>
  <si>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</si>
  <si>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</si>
  <si>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</si>
  <si>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</si>
  <si>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</si>
  <si>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</si>
  <si>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</si>
  <si>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</si>
  <si>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</si>
  <si>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</si>
  <si>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</si>
  <si>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</si>
  <si>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</si>
  <si>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</si>
  <si>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</si>
  <si>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</si>
  <si>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</si>
  <si>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</si>
  <si>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</si>
  <si>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</si>
  <si>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</si>
  <si>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</si>
  <si>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</si>
  <si>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</si>
  <si>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</si>
  <si>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</si>
  <si>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</si>
  <si>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</si>
  <si>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</si>
  <si>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</si>
  <si>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</si>
  <si>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</si>
  <si>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</si>
  <si>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</si>
  <si>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</si>
  <si>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</si>
  <si>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</si>
  <si>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</si>
  <si>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</si>
  <si>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</si>
  <si>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</si>
  <si>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</si>
  <si>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</si>
  <si>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</si>
  <si>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</si>
  <si>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</si>
  <si>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</si>
  <si>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</si>
  <si>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</si>
  <si>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</si>
  <si>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</si>
  <si>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</si>
  <si>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</si>
  <si>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</si>
  <si>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</si>
  <si>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</si>
  <si>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</si>
  <si>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</si>
  <si>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</si>
  <si>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</si>
  <si>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</si>
  <si>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</si>
  <si>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</si>
  <si>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</si>
  <si>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</si>
  <si>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</si>
  <si>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</si>
  <si>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</si>
  <si>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</si>
  <si>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</si>
  <si>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</si>
  <si>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</si>
  <si>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</si>
  <si>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</si>
  <si>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</si>
  <si>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</si>
  <si>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</si>
  <si>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</si>
  <si>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</si>
  <si>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</si>
  <si>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</si>
  <si>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</si>
  <si>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</si>
  <si>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</si>
  <si>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</si>
  <si>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</si>
  <si>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</si>
  <si>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</si>
  <si>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</si>
  <si>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</si>
  <si>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</si>
  <si>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</si>
  <si>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</si>
  <si>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</si>
  <si>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</si>
  <si>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</si>
  <si>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</si>
  <si>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</si>
  <si>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</si>
  <si>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</si>
  <si>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</si>
  <si>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</si>
  <si>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</si>
  <si>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</si>
  <si>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</si>
  <si>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</si>
  <si>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</si>
  <si>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</si>
  <si>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</si>
  <si>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</si>
  <si>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</si>
  <si>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</si>
  <si>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</si>
  <si>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</si>
  <si>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</si>
  <si>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</si>
  <si>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</si>
  <si>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</si>
  <si>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</si>
  <si>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</si>
  <si>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</si>
  <si>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</si>
  <si>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</si>
  <si>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</si>
  <si>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</si>
  <si>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</si>
  <si>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</si>
  <si>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</si>
  <si>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</si>
  <si>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</si>
  <si>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</si>
  <si>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</si>
  <si>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</si>
  <si>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</si>
  <si>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</si>
  <si>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</si>
  <si>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</si>
  <si>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</si>
  <si>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</si>
  <si>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</si>
  <si>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</si>
  <si>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</si>
  <si>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</si>
  <si>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</si>
  <si>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</si>
  <si>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</si>
  <si>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</si>
  <si>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</si>
  <si>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</si>
  <si>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</si>
  <si>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</si>
  <si>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</si>
  <si>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</si>
  <si>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</si>
  <si>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</si>
  <si>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</si>
  <si>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</si>
  <si>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</si>
  <si>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</si>
  <si>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</si>
  <si>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</si>
  <si>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</si>
  <si>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</si>
  <si>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</si>
  <si>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</si>
  <si>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</si>
  <si>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</si>
  <si>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</si>
  <si>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</si>
  <si>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</si>
  <si>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</si>
  <si>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</si>
  <si>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</si>
  <si>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</si>
  <si>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</si>
  <si>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</si>
  <si>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</si>
  <si>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</si>
  <si>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</si>
  <si>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</si>
  <si>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</si>
  <si>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</si>
  <si>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</si>
  <si>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</si>
  <si>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</si>
  <si>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</si>
  <si>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</si>
  <si>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</si>
  <si>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</si>
  <si>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</si>
  <si>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</si>
  <si>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</si>
  <si>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</si>
  <si>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</si>
  <si>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</si>
  <si>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</si>
  <si>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</si>
  <si>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</si>
  <si>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</si>
  <si>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</si>
  <si>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</si>
  <si>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</si>
  <si>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</si>
  <si>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</si>
  <si>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</si>
  <si>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</si>
  <si>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</si>
  <si>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</si>
  <si>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</si>
  <si>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</si>
  <si>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</si>
  <si>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</si>
  <si>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</si>
  <si>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</si>
  <si>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</si>
  <si>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</si>
  <si>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</si>
  <si>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</si>
  <si>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</si>
  <si>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</si>
  <si>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</si>
  <si>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</si>
  <si>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</si>
  <si>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</si>
  <si>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</si>
  <si>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</si>
  <si>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</si>
  <si>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</si>
  <si>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</si>
  <si>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</si>
  <si>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</si>
  <si>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</si>
  <si>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</si>
  <si>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</si>
  <si>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</si>
  <si>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</si>
  <si>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</si>
  <si>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</si>
  <si>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</si>
  <si>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</si>
  <si>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</si>
  <si>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</si>
  <si>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</si>
  <si>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</si>
  <si>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</si>
  <si>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</si>
  <si>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</si>
  <si>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</si>
  <si>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</si>
  <si>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</si>
  <si>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</si>
  <si>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</si>
  <si>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</si>
  <si>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</si>
  <si>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</si>
  <si>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</si>
  <si>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</si>
  <si>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</si>
  <si>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</si>
  <si>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</si>
  <si>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</si>
  <si>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</si>
  <si>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</si>
  <si>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</si>
  <si>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</si>
  <si>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</si>
  <si>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</si>
  <si>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</si>
  <si>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</si>
  <si>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</si>
  <si>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</si>
  <si>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</si>
  <si>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</si>
  <si>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</si>
  <si>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</si>
  <si>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</si>
  <si>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</si>
  <si>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</si>
  <si>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</si>
  <si>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</si>
  <si>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</si>
  <si>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</si>
  <si>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</si>
  <si>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</si>
  <si>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</si>
  <si>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</si>
  <si>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</si>
  <si>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</si>
  <si>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</si>
  <si>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</si>
  <si>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</si>
  <si>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</si>
  <si>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</si>
  <si>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</si>
  <si>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</si>
  <si>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</si>
  <si>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</si>
  <si>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</si>
  <si>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</si>
  <si>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</si>
  <si>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</si>
  <si>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</si>
  <si>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</si>
  <si>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</si>
  <si>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</si>
  <si>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</si>
  <si>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</si>
  <si>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</si>
  <si>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</si>
  <si>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</si>
  <si>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</si>
  <si>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</si>
  <si>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</si>
  <si>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</si>
  <si>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</si>
  <si>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</si>
  <si>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</si>
  <si>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</si>
  <si>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</si>
  <si>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</si>
  <si>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</si>
  <si>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</si>
  <si>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</si>
  <si>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</si>
  <si>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</si>
  <si>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</si>
  <si>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</si>
  <si>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</si>
  <si>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</si>
  <si>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</si>
  <si>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</si>
  <si>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</si>
  <si>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</si>
  <si>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</si>
  <si>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</si>
  <si>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</si>
  <si>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</si>
  <si>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</si>
  <si>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</si>
  <si>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</si>
  <si>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</si>
  <si>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</si>
  <si>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</si>
  <si>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</si>
  <si>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</si>
  <si>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</si>
  <si>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</si>
  <si>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</si>
  <si>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</si>
  <si>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</si>
  <si>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</si>
  <si>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</si>
  <si>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</si>
  <si>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</si>
  <si>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</si>
  <si>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</si>
  <si>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</si>
  <si>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</si>
  <si>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</si>
  <si>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</si>
  <si>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</si>
  <si>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</si>
  <si>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</si>
  <si>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</si>
  <si>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</si>
  <si>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</si>
  <si>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</si>
  <si>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</si>
  <si>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</si>
  <si>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</si>
  <si>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</si>
  <si>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</si>
  <si>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</si>
  <si>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</si>
  <si>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</si>
  <si>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</si>
  <si>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</si>
  <si>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</si>
  <si>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</si>
  <si>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</si>
  <si>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</si>
  <si>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</si>
  <si>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</si>
  <si>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</si>
  <si>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</si>
  <si>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</si>
  <si>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</si>
  <si>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</si>
  <si>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</si>
  <si>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</si>
  <si>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</si>
  <si>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</si>
  <si>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</si>
  <si>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</si>
  <si>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</si>
  <si>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</si>
  <si>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</si>
  <si>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</si>
  <si>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</si>
  <si>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</si>
  <si>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</si>
  <si>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</si>
  <si>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</si>
  <si>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</si>
  <si>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</si>
  <si>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</si>
  <si>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</si>
  <si>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</si>
  <si>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</si>
  <si>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</si>
  <si>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</si>
  <si>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</si>
  <si>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</si>
  <si>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</si>
  <si>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</si>
  <si>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</si>
  <si>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</si>
  <si>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</si>
  <si>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</si>
  <si>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</si>
  <si>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</si>
  <si>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</si>
  <si>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</si>
  <si>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</si>
  <si>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</si>
  <si>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</si>
  <si>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</si>
  <si>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</si>
  <si>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</si>
  <si>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</si>
  <si>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</si>
  <si>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</si>
  <si>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</si>
  <si>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</si>
  <si>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</si>
  <si>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</si>
  <si>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</si>
  <si>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</si>
  <si>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</si>
  <si>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</si>
  <si>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</si>
  <si>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</si>
  <si>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</si>
  <si>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</si>
  <si>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</si>
  <si>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</si>
  <si>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</si>
  <si>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</si>
  <si>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</si>
  <si>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</si>
  <si>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</si>
  <si>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</si>
  <si>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</si>
  <si>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</si>
  <si>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</si>
  <si>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</si>
  <si>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</si>
  <si>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</si>
  <si>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</si>
  <si>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</si>
  <si>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</si>
  <si>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</si>
  <si>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</si>
  <si>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</si>
  <si>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</si>
  <si>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</si>
  <si>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</si>
  <si>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</si>
  <si>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</si>
  <si>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</si>
  <si>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</si>
  <si>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</si>
  <si>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</si>
  <si>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</si>
  <si>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</si>
  <si>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</si>
  <si>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</si>
  <si>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</si>
  <si>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</si>
  <si>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</si>
  <si>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</si>
  <si>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</si>
  <si>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</si>
  <si>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</si>
  <si>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</si>
  <si>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</si>
  <si>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</si>
  <si>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</si>
  <si>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</si>
  <si>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</si>
  <si>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</si>
  <si>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</si>
  <si>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</si>
  <si>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</si>
  <si>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</si>
  <si>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</si>
  <si>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</si>
  <si>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</si>
  <si>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</si>
  <si>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</si>
  <si>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</si>
  <si>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</si>
  <si>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</si>
  <si>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</si>
  <si>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</si>
  <si>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</si>
  <si>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</si>
  <si>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</si>
  <si>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</si>
  <si>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</si>
  <si>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</si>
  <si>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</si>
  <si>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</si>
  <si>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</si>
  <si>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</si>
  <si>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</si>
  <si>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</si>
  <si>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</si>
  <si>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</si>
  <si>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</si>
  <si>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</si>
  <si>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</si>
  <si>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</si>
  <si>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</si>
  <si>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</si>
  <si>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</si>
  <si>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</si>
  <si>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</si>
  <si>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</si>
  <si>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</si>
  <si>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</si>
  <si>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</si>
  <si>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</si>
  <si>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</si>
  <si>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</si>
  <si>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</si>
  <si>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</si>
  <si>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</si>
  <si>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</si>
  <si>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</si>
  <si>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</si>
  <si>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</si>
  <si>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</si>
  <si>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</si>
  <si>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</si>
  <si>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</si>
  <si>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</si>
  <si>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</si>
  <si>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</si>
  <si>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</si>
  <si>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</si>
  <si>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</si>
  <si>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</si>
  <si>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</si>
  <si>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</si>
  <si>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</si>
  <si>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</si>
  <si>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</si>
  <si>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</si>
  <si>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</si>
  <si>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</si>
  <si>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</si>
  <si>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</si>
  <si>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</si>
  <si>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</si>
  <si>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</si>
  <si>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</si>
  <si>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</si>
  <si>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</si>
  <si>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</si>
  <si>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</si>
  <si>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</si>
  <si>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</si>
  <si>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</si>
  <si>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</si>
  <si>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</si>
  <si>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</si>
  <si>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</si>
  <si>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</si>
  <si>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</si>
  <si>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</si>
  <si>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</si>
  <si>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</si>
  <si>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</si>
  <si>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</si>
  <si>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</si>
  <si>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</si>
  <si>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</si>
  <si>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</si>
  <si>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</si>
  <si>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</si>
  <si>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</si>
  <si>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</si>
  <si>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</si>
  <si>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</si>
  <si>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</si>
  <si>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</si>
  <si>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</si>
  <si>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</si>
  <si>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</si>
  <si>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</si>
  <si>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</si>
  <si>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</si>
  <si>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</si>
  <si>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</si>
  <si>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</si>
  <si>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</si>
  <si>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</si>
  <si>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</si>
  <si>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</si>
  <si>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</si>
  <si>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</si>
  <si>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</si>
  <si>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</si>
  <si>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</si>
  <si>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</si>
  <si>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</si>
  <si>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</si>
  <si>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</si>
  <si>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</si>
  <si>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</si>
  <si>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</si>
  <si>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</si>
  <si>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</si>
  <si>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</si>
  <si>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</si>
  <si>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</si>
  <si>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</si>
  <si>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</si>
  <si>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</si>
  <si>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</si>
  <si>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</si>
  <si>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</si>
  <si>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</si>
  <si>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</si>
  <si>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</si>
  <si>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</si>
  <si>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</si>
  <si>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</si>
  <si>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</si>
  <si>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</si>
  <si>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</si>
  <si>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</si>
  <si>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</si>
  <si>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</si>
  <si>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</si>
  <si>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</si>
  <si>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</si>
  <si>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</si>
  <si>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</si>
  <si>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</si>
  <si>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</si>
  <si>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</si>
  <si>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</si>
  <si>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</si>
  <si>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</si>
  <si>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</si>
  <si>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</si>
  <si>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</si>
  <si>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</si>
  <si>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</si>
  <si>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</si>
  <si>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</si>
  <si>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</si>
  <si>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</si>
  <si>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</si>
  <si>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</si>
  <si>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</si>
  <si>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</si>
  <si>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</si>
  <si>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</si>
  <si>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</si>
  <si>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</si>
  <si>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</si>
  <si>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</si>
  <si>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</si>
  <si>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</si>
  <si>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</si>
  <si>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</si>
  <si>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</si>
  <si>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</si>
  <si>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</si>
  <si>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</si>
  <si>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</si>
  <si>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</si>
  <si>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</si>
  <si>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</si>
  <si>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</si>
  <si>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</si>
  <si>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</si>
  <si>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</si>
  <si>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</si>
  <si>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</si>
  <si>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</si>
  <si>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</si>
  <si>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</si>
  <si>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</si>
  <si>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</si>
  <si>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</si>
  <si>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</si>
  <si>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</si>
  <si>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</si>
  <si>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</si>
  <si>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</si>
  <si>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</si>
  <si>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</si>
  <si>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</si>
  <si>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</si>
  <si>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</si>
  <si>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</si>
  <si>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</si>
  <si>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</si>
  <si>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</si>
  <si>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</si>
  <si>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</si>
  <si>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</si>
  <si>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</si>
  <si>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</si>
  <si>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</si>
  <si>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</si>
  <si>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</si>
  <si>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</si>
  <si>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</si>
  <si>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</si>
  <si>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</si>
  <si>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</si>
  <si>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</si>
  <si>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</si>
  <si>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</si>
  <si>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</si>
  <si>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</si>
  <si>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</si>
  <si>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</si>
  <si>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</si>
  <si>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</si>
  <si>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</si>
  <si>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</si>
  <si>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</si>
  <si>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</si>
  <si>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</si>
  <si>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</si>
  <si>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</si>
  <si>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</si>
  <si>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</si>
  <si>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</si>
  <si>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</si>
  <si>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</si>
  <si>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</si>
  <si>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</si>
  <si>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</si>
  <si>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</si>
  <si>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</si>
  <si>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</si>
  <si>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</si>
  <si>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</si>
  <si>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</si>
  <si>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</si>
  <si>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</si>
  <si>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</si>
  <si>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</si>
  <si>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</si>
  <si>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</si>
  <si>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</si>
  <si>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</si>
  <si>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</si>
  <si>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</si>
  <si>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</si>
  <si>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</si>
  <si>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</si>
  <si>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</si>
  <si>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</si>
  <si>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</si>
  <si>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</si>
  <si>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</si>
  <si>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</si>
  <si>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</si>
  <si>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</si>
  <si>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</si>
  <si>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</si>
  <si>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</si>
  <si>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</si>
  <si>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</si>
  <si>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</si>
  <si>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</si>
  <si>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</si>
  <si>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</si>
  <si>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</si>
  <si>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</si>
  <si>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</si>
  <si>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</si>
  <si>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</si>
  <si>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</si>
  <si>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</si>
  <si>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</si>
  <si>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</si>
  <si>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</si>
  <si>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</si>
  <si>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</si>
  <si>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</si>
  <si>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</si>
  <si>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</si>
  <si>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</si>
  <si>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</si>
  <si>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</si>
  <si>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</si>
  <si>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</si>
  <si>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</si>
  <si>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</si>
  <si>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</si>
  <si>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</si>
  <si>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</si>
  <si>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</si>
  <si>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</si>
  <si>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</si>
  <si>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</si>
  <si>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</si>
  <si>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</si>
  <si>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</si>
  <si>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</si>
  <si>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</si>
  <si>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</si>
  <si>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</si>
  <si>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</si>
  <si>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</si>
  <si>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</si>
  <si>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</si>
  <si>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</si>
  <si>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</si>
  <si>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</si>
  <si>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</si>
  <si>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</si>
  <si>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</si>
  <si>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</si>
  <si>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</si>
  <si>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</si>
  <si>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</si>
  <si>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</si>
  <si>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</si>
  <si>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</si>
  <si>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</si>
  <si>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</si>
  <si>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</si>
  <si>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</si>
  <si>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</si>
  <si>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</si>
  <si>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</si>
  <si>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</si>
  <si>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</si>
  <si>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</si>
  <si>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</si>
  <si>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</si>
  <si>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</si>
  <si>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</si>
  <si>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</si>
  <si>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</si>
  <si>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</si>
  <si>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</si>
  <si>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</si>
  <si>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</si>
  <si>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</si>
  <si>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</si>
  <si>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</si>
  <si>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</si>
  <si>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</si>
  <si>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</si>
  <si>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</si>
  <si>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</si>
  <si>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</si>
  <si>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</si>
  <si>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</si>
  <si>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</si>
  <si>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</si>
  <si>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</si>
  <si>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</si>
  <si>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</si>
  <si>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</si>
  <si>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</si>
  <si>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</si>
  <si>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</si>
  <si>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</si>
  <si>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</si>
  <si>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</si>
  <si>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</si>
  <si>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</si>
  <si>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</si>
  <si>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</si>
  <si>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</si>
  <si>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</si>
  <si>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</si>
  <si>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</si>
  <si>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</si>
  <si>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</si>
  <si>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</si>
  <si>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</si>
  <si>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</si>
  <si>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</si>
  <si>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</si>
  <si>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</si>
  <si>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</si>
  <si>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</si>
  <si>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</si>
  <si>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</si>
  <si>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</si>
  <si>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</si>
  <si>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</si>
  <si>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</si>
  <si>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</si>
  <si>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</si>
  <si>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</si>
  <si>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</si>
  <si>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</si>
  <si>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</si>
  <si>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</si>
  <si>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</si>
  <si>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</si>
  <si>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</si>
  <si>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</si>
  <si>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</si>
  <si>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</si>
  <si>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</si>
  <si>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</si>
  <si>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</si>
  <si>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</si>
  <si>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</si>
  <si>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</si>
  <si>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</si>
  <si>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</si>
  <si>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</si>
  <si>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</si>
  <si>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</si>
  <si>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</si>
  <si>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</si>
  <si>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</si>
  <si>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</si>
  <si>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</si>
  <si>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</si>
  <si>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</si>
  <si>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</si>
  <si>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</si>
  <si>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</si>
  <si>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</si>
  <si>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</si>
  <si>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</si>
  <si>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</si>
  <si>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</si>
  <si>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</si>
  <si>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</si>
  <si>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</si>
  <si>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</si>
  <si>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</si>
  <si>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</si>
  <si>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</si>
  <si>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</si>
  <si>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</si>
  <si>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</si>
  <si>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</si>
  <si>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</si>
  <si>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</si>
  <si>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</si>
  <si>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</si>
  <si>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</si>
  <si>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</si>
  <si>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</si>
  <si>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</si>
  <si>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</si>
  <si>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</si>
  <si>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</si>
  <si>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</si>
  <si>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</si>
  <si>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</si>
  <si>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</si>
  <si>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</si>
  <si>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</si>
  <si>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</si>
  <si>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</si>
  <si>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</si>
  <si>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</si>
  <si>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</si>
  <si>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</si>
  <si>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</si>
  <si>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</si>
  <si>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</si>
  <si>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</si>
  <si>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</si>
  <si>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</si>
  <si>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</si>
  <si>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</si>
  <si>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</si>
  <si>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</si>
  <si>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</si>
  <si>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</si>
  <si>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</si>
  <si>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</si>
  <si>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</si>
  <si>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</si>
  <si>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</si>
  <si>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</si>
  <si>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</si>
  <si>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</si>
  <si>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</si>
  <si>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</si>
  <si>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</si>
  <si>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</si>
  <si>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</si>
  <si>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</si>
  <si>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</si>
  <si>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</si>
  <si>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</si>
  <si>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</si>
  <si>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</si>
  <si>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</si>
  <si>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</si>
  <si>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</si>
  <si>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</si>
  <si>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</si>
  <si>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</si>
  <si>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</si>
  <si>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</si>
  <si>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</si>
  <si>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</si>
  <si>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</si>
  <si>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</si>
  <si>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</si>
  <si>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</si>
  <si>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</si>
  <si>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</si>
  <si>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</si>
  <si>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</si>
  <si>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</si>
  <si>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</si>
  <si>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</si>
  <si>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</si>
  <si>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</si>
  <si>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</si>
  <si>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</si>
  <si>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</si>
  <si>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</si>
  <si>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</si>
  <si>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</si>
  <si>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</si>
  <si>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</si>
  <si>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</si>
  <si>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</si>
  <si>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</si>
  <si>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</si>
  <si>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</si>
  <si>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</si>
  <si>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</si>
  <si>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</si>
  <si>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</si>
  <si>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</si>
  <si>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</si>
  <si>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</si>
  <si>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</si>
  <si>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</si>
  <si>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</si>
  <si>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</si>
  <si>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</si>
  <si>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</si>
  <si>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</si>
  <si>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</si>
  <si>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</si>
  <si>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</si>
  <si>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</si>
  <si>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</si>
  <si>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</si>
  <si>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</si>
  <si>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</si>
  <si>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</si>
  <si>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</si>
  <si>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</si>
  <si>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</si>
  <si>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</si>
  <si>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</si>
  <si>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</si>
  <si>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</si>
  <si>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</si>
  <si>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</si>
  <si>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</si>
  <si>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</si>
  <si>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</si>
  <si>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</si>
  <si>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</si>
  <si>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</si>
  <si>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</si>
  <si>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</si>
  <si>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</si>
  <si>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</si>
  <si>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</si>
  <si>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</si>
  <si>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</si>
  <si>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</si>
  <si>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</si>
  <si>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</si>
  <si>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</si>
  <si>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</si>
  <si>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</si>
  <si>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</si>
  <si>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</si>
  <si>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</si>
  <si>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</si>
  <si>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</si>
  <si>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</si>
  <si>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</si>
  <si>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</si>
  <si>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</si>
  <si>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</si>
  <si>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</si>
  <si>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</si>
  <si>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</si>
  <si>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</si>
  <si>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</si>
  <si>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</si>
  <si>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</si>
  <si>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</si>
  <si>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</si>
  <si>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</si>
  <si>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</si>
  <si>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</si>
  <si>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</si>
  <si>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</si>
  <si>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</si>
  <si>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</si>
  <si>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</si>
  <si>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</si>
  <si>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</si>
  <si>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</si>
  <si>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</si>
  <si>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</si>
  <si>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</si>
  <si>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</si>
  <si>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</si>
  <si>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</si>
  <si>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</si>
  <si>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</si>
  <si>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</si>
  <si>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</si>
  <si>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</si>
  <si>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</si>
  <si>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</si>
  <si>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</si>
  <si>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</si>
  <si>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</si>
  <si>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</si>
  <si>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</si>
  <si>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</si>
  <si>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</si>
  <si>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</si>
  <si>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</si>
  <si>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</si>
  <si>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</si>
  <si>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</si>
  <si>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</si>
  <si>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</si>
  <si>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</si>
  <si>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</si>
  <si>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</si>
  <si>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</si>
  <si>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</si>
  <si>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</si>
  <si>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</si>
  <si>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</si>
  <si>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</si>
  <si>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</si>
  <si>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</si>
  <si>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</si>
  <si>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</si>
  <si>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</si>
  <si>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</si>
  <si>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</si>
  <si>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</si>
  <si>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</si>
  <si>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</si>
  <si>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</si>
  <si>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</si>
  <si>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</si>
  <si>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</si>
  <si>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</si>
  <si>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</si>
  <si>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</si>
  <si>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</si>
  <si>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</si>
  <si>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</si>
  <si>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</si>
  <si>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</si>
  <si>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</si>
  <si>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</si>
  <si>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</si>
  <si>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</si>
  <si>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</si>
  <si>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</si>
  <si>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</si>
  <si>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</si>
  <si>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</si>
  <si>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</si>
  <si>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</si>
  <si>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</si>
  <si>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</si>
  <si>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</si>
  <si>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</si>
  <si>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</si>
  <si>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</si>
  <si>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</si>
  <si>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</si>
  <si>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</si>
  <si>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</si>
  <si>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</si>
  <si>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</si>
  <si>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</si>
  <si>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</si>
  <si>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</si>
  <si>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</si>
  <si>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</si>
  <si>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</si>
  <si>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</si>
  <si>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</si>
  <si>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</si>
  <si>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</si>
  <si>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</si>
  <si>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</si>
  <si>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</si>
  <si>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</si>
  <si>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</si>
  <si>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</si>
  <si>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</si>
  <si>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</si>
  <si>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</si>
  <si>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</si>
  <si>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</si>
  <si>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</si>
  <si>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</si>
  <si>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</si>
  <si>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</si>
  <si>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</si>
  <si>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</si>
  <si>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</si>
  <si>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</si>
  <si>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</si>
  <si>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</si>
  <si>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</si>
  <si>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</si>
  <si>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</si>
  <si>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</si>
  <si>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</si>
  <si>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</si>
  <si>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</si>
  <si>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</si>
  <si>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</si>
  <si>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</si>
  <si>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</si>
  <si>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</si>
  <si>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</si>
  <si>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</si>
  <si>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</si>
  <si>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</si>
  <si>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</si>
  <si>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</si>
  <si>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</si>
  <si>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</si>
  <si>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</si>
  <si>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</si>
  <si>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</si>
  <si>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</si>
  <si>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</si>
  <si>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</si>
  <si>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</si>
  <si>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</si>
  <si>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</si>
  <si>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</si>
  <si>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</si>
  <si>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</si>
  <si>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</si>
  <si>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</si>
  <si>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</si>
  <si>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</si>
  <si>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</si>
  <si>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</si>
  <si>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</si>
  <si>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</si>
  <si>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</si>
  <si>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</si>
  <si>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</si>
  <si>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</si>
  <si>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</si>
  <si>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</si>
  <si>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</si>
  <si>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</si>
  <si>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</si>
  <si>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</si>
  <si>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</si>
  <si>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</si>
  <si>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</si>
  <si>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</si>
  <si>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</si>
  <si>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</si>
  <si>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</si>
  <si>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</si>
  <si>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</si>
  <si>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</si>
  <si>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</si>
  <si>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</si>
  <si>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</si>
  <si>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</si>
  <si>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</si>
  <si>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</si>
  <si>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</si>
  <si>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</si>
  <si>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</si>
  <si>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</si>
  <si>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</si>
  <si>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</si>
  <si>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</si>
  <si>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</si>
  <si>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</si>
  <si>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</si>
  <si>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</si>
  <si>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</si>
  <si>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</si>
  <si>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</si>
  <si>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</si>
  <si>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</si>
  <si>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</si>
  <si>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</si>
  <si>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</si>
  <si>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</si>
  <si>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</si>
  <si>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</si>
  <si>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</si>
  <si>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</si>
  <si>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</si>
  <si>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</si>
  <si>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</si>
  <si>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</si>
  <si>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</si>
  <si>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</si>
  <si>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</si>
  <si>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</si>
  <si>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</si>
  <si>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</si>
  <si>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</si>
  <si>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</si>
  <si>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</si>
  <si>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</si>
  <si>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</si>
  <si>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</si>
  <si>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</si>
  <si>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</si>
  <si>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</si>
  <si>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</si>
  <si>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</si>
  <si>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</si>
  <si>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</si>
  <si>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</si>
  <si>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</si>
  <si>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</si>
  <si>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</si>
  <si>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</si>
  <si>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</si>
  <si>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</si>
  <si>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</si>
  <si>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</si>
  <si>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</si>
  <si>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</si>
  <si>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</si>
  <si>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</si>
  <si>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</si>
  <si>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</si>
  <si>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</si>
  <si>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</si>
  <si>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</si>
  <si>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</si>
  <si>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</si>
  <si>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</si>
  <si>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</si>
  <si>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</si>
  <si>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</si>
  <si>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</si>
  <si>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</si>
  <si>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</si>
  <si>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</si>
  <si>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</si>
  <si>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</si>
  <si>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</si>
  <si>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</si>
  <si>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</si>
  <si>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</si>
  <si>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</si>
  <si>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</si>
  <si>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</si>
  <si>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</si>
  <si>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</si>
  <si>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</si>
  <si>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</si>
  <si>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</si>
  <si>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</si>
  <si>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</si>
  <si>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</si>
  <si>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</si>
  <si>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</si>
  <si>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</si>
  <si>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</si>
  <si>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</si>
  <si>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</si>
  <si>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</si>
  <si>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</si>
  <si>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</si>
  <si>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</si>
  <si>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</si>
  <si>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</si>
  <si>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</si>
  <si>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</si>
  <si>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</si>
  <si>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</si>
  <si>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</si>
  <si>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</si>
  <si>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</si>
  <si>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</si>
  <si>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</si>
  <si>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</si>
  <si>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</si>
  <si>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</si>
  <si>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</si>
  <si>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</si>
  <si>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</si>
  <si>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</si>
  <si>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</si>
  <si>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</si>
  <si>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</si>
  <si>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</si>
  <si>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</si>
  <si>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</si>
  <si>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</si>
  <si>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</si>
  <si>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</si>
  <si>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</si>
  <si>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</si>
  <si>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</si>
  <si>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</si>
  <si>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</si>
  <si>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</si>
  <si>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</si>
  <si>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</si>
  <si>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</si>
  <si>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</si>
  <si>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</si>
  <si>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</si>
  <si>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</si>
  <si>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</si>
  <si>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</si>
  <si>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</si>
  <si>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</si>
  <si>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</si>
  <si>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</si>
  <si>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</si>
  <si>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</si>
  <si>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</si>
  <si>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</si>
  <si>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</si>
  <si>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</si>
  <si>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</si>
  <si>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</si>
  <si>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</si>
  <si>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</si>
  <si>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</si>
  <si>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</si>
  <si>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</si>
  <si>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</si>
  <si>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</si>
  <si>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</si>
  <si>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</si>
  <si>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</si>
  <si>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</si>
  <si>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</si>
  <si>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</si>
  <si>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</si>
  <si>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</si>
  <si>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</si>
  <si>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</si>
  <si>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</si>
  <si>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</si>
  <si>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</si>
  <si>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</si>
  <si>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</si>
  <si>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</si>
  <si>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</si>
  <si>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</si>
  <si>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</si>
  <si>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</si>
  <si>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</si>
  <si>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</si>
  <si>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</si>
  <si>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</si>
  <si>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</si>
  <si>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</si>
  <si>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</si>
  <si>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</si>
  <si>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</si>
  <si>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</si>
  <si>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</si>
  <si>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</si>
  <si>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</si>
  <si>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</si>
  <si>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</si>
  <si>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</si>
  <si>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</si>
  <si>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</si>
  <si>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</si>
  <si>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</si>
  <si>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</si>
  <si>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</si>
  <si>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</si>
  <si>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</si>
  <si>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</si>
  <si>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</si>
  <si>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</si>
  <si>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</si>
  <si>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</si>
  <si>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</si>
  <si>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</si>
  <si>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</si>
  <si>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</si>
  <si>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</si>
  <si>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</si>
  <si>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</si>
  <si>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</si>
  <si>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</si>
  <si>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</si>
  <si>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</si>
  <si>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</si>
  <si>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</si>
  <si>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</si>
  <si>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</si>
  <si>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</si>
  <si>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</si>
  <si>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</si>
  <si>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</si>
  <si>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</si>
  <si>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</si>
  <si>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</si>
  <si>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</si>
  <si>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</si>
  <si>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</si>
  <si>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</si>
  <si>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</si>
  <si>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</si>
  <si>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</si>
  <si>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</si>
  <si>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</si>
  <si>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</si>
  <si>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</si>
  <si>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</si>
  <si>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</si>
  <si>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</si>
  <si>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</si>
  <si>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</si>
  <si>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</si>
  <si>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</si>
  <si>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</si>
  <si>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</si>
  <si>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</si>
  <si>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</si>
  <si>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</si>
  <si>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</si>
  <si>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</si>
  <si>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</si>
  <si>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</si>
  <si>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</si>
  <si>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</si>
  <si>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</si>
  <si>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</si>
  <si>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</si>
  <si>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</si>
  <si>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</si>
  <si>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</si>
  <si>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</si>
  <si>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</si>
  <si>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</si>
  <si>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</si>
  <si>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</si>
  <si>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</si>
  <si>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</si>
  <si>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</si>
  <si>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</si>
  <si>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</si>
  <si>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</si>
  <si>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</si>
  <si>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</si>
  <si>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</si>
  <si>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</si>
  <si>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</si>
  <si>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</si>
  <si>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</si>
  <si>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</si>
  <si>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</si>
  <si>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</si>
  <si>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</si>
  <si>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</si>
  <si>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</si>
  <si>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</si>
  <si>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</si>
  <si>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</si>
  <si>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</si>
  <si>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</si>
  <si>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</si>
  <si>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</si>
  <si>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</si>
  <si>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</si>
  <si>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</si>
  <si>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</si>
  <si>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</si>
  <si>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</si>
  <si>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</si>
  <si>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</si>
  <si>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</si>
  <si>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</si>
  <si>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</si>
  <si>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</si>
  <si>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</si>
  <si>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</si>
  <si>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</si>
  <si>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</si>
  <si>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</si>
  <si>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</si>
  <si>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</si>
  <si>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</si>
  <si>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</si>
  <si>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</si>
  <si>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</si>
  <si>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</si>
  <si>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</si>
  <si>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</si>
  <si>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</si>
  <si>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</si>
  <si>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</si>
  <si>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</si>
  <si>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</si>
  <si>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</si>
  <si>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</si>
  <si>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</si>
  <si>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</si>
  <si>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</si>
  <si>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</si>
  <si>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</si>
  <si>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</si>
  <si>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</si>
  <si>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</si>
  <si>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</si>
  <si>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</si>
  <si>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</si>
  <si>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</si>
  <si>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</si>
  <si>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</si>
  <si>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</si>
  <si>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</si>
  <si>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</si>
  <si>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</si>
  <si>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</si>
  <si>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</si>
  <si>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</si>
  <si>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</si>
  <si>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</si>
  <si>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</si>
  <si>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</si>
  <si>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</si>
  <si>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</si>
  <si>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</si>
  <si>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</si>
  <si>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</si>
  <si>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</si>
  <si>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</si>
  <si>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</si>
  <si>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</si>
  <si>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</si>
  <si>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</si>
  <si>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</si>
  <si>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</si>
  <si>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</si>
  <si>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</si>
  <si>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</si>
  <si>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</si>
  <si>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</si>
  <si>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</si>
  <si>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</si>
  <si>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</si>
  <si>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</si>
  <si>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</si>
  <si>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</si>
  <si>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</si>
  <si>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</si>
  <si>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</si>
  <si>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</si>
  <si>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</si>
  <si>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</si>
  <si>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</si>
  <si>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</si>
  <si>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</si>
  <si>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</si>
  <si>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</si>
  <si>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</si>
  <si>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</si>
  <si>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</si>
  <si>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</si>
  <si>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</si>
  <si>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</si>
  <si>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</si>
  <si>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</si>
  <si>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</si>
  <si>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</si>
  <si>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</si>
  <si>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</si>
  <si>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</si>
  <si>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</si>
  <si>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</si>
  <si>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</si>
  <si>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</si>
  <si>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</si>
  <si>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</si>
  <si>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</si>
  <si>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</si>
  <si>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</si>
  <si>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</si>
  <si>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</si>
  <si>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</si>
  <si>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</si>
  <si>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</si>
  <si>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</si>
  <si>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</si>
  <si>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</si>
  <si>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</si>
  <si>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</si>
  <si>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</si>
  <si>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</si>
  <si>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</si>
  <si>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</si>
  <si>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</si>
  <si>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</si>
  <si>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</si>
  <si>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</si>
  <si>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</si>
  <si>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</si>
  <si>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</si>
  <si>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</si>
  <si>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</si>
  <si>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</si>
  <si>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</si>
  <si>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</si>
  <si>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</si>
  <si>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</si>
  <si>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</si>
  <si>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</si>
  <si>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</si>
  <si>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</si>
  <si>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</si>
  <si>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</si>
  <si>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</si>
  <si>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</si>
  <si>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</si>
  <si>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</si>
  <si>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</si>
  <si>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</si>
  <si>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</si>
  <si>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</si>
  <si>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</si>
  <si>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</si>
  <si>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</si>
  <si>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</si>
  <si>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</si>
  <si>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</si>
  <si>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</si>
  <si>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</si>
  <si>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</si>
  <si>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</si>
  <si>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</si>
  <si>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</si>
  <si>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</si>
  <si>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</si>
  <si>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</si>
  <si>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</si>
  <si>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</si>
  <si>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</si>
  <si>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</si>
  <si>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</si>
  <si>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</si>
  <si>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</si>
  <si>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</si>
  <si>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</si>
  <si>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</si>
  <si>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</si>
  <si>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</si>
  <si>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</si>
  <si>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</si>
  <si>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</si>
  <si>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</si>
  <si>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</si>
  <si>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</si>
  <si>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</si>
  <si>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</si>
  <si>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</si>
  <si>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</si>
  <si>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</si>
  <si>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</si>
  <si>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</si>
  <si>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</si>
  <si>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</si>
  <si>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</si>
  <si>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</si>
  <si>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</si>
  <si>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</si>
  <si>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</si>
  <si>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</si>
  <si>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</si>
  <si>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</si>
  <si>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</si>
  <si>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</si>
  <si>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</si>
  <si>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</si>
  <si>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</si>
  <si>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</si>
  <si>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</si>
  <si>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</si>
  <si>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</si>
  <si>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</si>
  <si>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</si>
  <si>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</si>
  <si>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</si>
  <si>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</si>
  <si>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</si>
  <si>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</si>
  <si>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</si>
  <si>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</si>
  <si>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</si>
  <si>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</si>
  <si>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</si>
  <si>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</si>
  <si>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</si>
  <si>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</si>
  <si>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</si>
  <si>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</si>
  <si>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</si>
  <si>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</si>
  <si>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</si>
  <si>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</si>
  <si>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</si>
  <si>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</si>
  <si>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</si>
  <si>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</si>
  <si>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</si>
  <si>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</si>
  <si>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</si>
  <si>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</si>
  <si>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</si>
  <si>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</si>
  <si>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</si>
  <si>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</si>
  <si>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</si>
  <si>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</si>
  <si>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</si>
  <si>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</si>
  <si>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</si>
  <si>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</si>
  <si>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</si>
  <si>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</si>
  <si>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</si>
  <si>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</si>
  <si>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</si>
  <si>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</si>
  <si>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</si>
  <si>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</si>
  <si>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</si>
  <si>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</si>
  <si>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</si>
  <si>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</si>
  <si>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</si>
  <si>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</si>
  <si>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</si>
  <si>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</si>
  <si>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</si>
  <si>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</si>
  <si>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</si>
  <si>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</si>
  <si>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</si>
  <si>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</si>
  <si>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</si>
  <si>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</si>
  <si>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</si>
  <si>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</si>
  <si>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</si>
  <si>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</si>
  <si>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</si>
  <si>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</si>
  <si>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</si>
  <si>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</si>
  <si>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</si>
  <si>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</si>
  <si>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</si>
  <si>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</si>
  <si>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</si>
  <si>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</si>
  <si>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</si>
  <si>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</si>
  <si>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</si>
  <si>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</si>
  <si>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</si>
  <si>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</si>
  <si>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</si>
  <si>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</si>
  <si>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</si>
  <si>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</si>
  <si>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</si>
  <si>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</si>
  <si>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</si>
  <si>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</si>
  <si>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</si>
  <si>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</si>
  <si>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</si>
  <si>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</si>
  <si>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</si>
  <si>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</si>
  <si>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</si>
  <si>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</si>
  <si>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</si>
  <si>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</si>
  <si>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</si>
  <si>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</si>
  <si>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</si>
  <si>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</si>
  <si>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</si>
  <si>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</si>
  <si>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</si>
  <si>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</si>
  <si>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</si>
  <si>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</si>
  <si>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</si>
  <si>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</si>
  <si>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</si>
  <si>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</si>
  <si>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</si>
  <si>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</si>
  <si>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</si>
  <si>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</si>
  <si>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</si>
  <si>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</si>
  <si>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</si>
  <si>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</si>
  <si>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</si>
  <si>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</si>
  <si>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</si>
  <si>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</si>
  <si>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</si>
  <si>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</si>
  <si>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</si>
  <si>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</si>
  <si>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</si>
  <si>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</si>
  <si>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</si>
  <si>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</si>
  <si>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</si>
  <si>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</si>
  <si>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</si>
  <si>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</si>
  <si>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</si>
  <si>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</si>
  <si>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</si>
  <si>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</si>
  <si>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</si>
  <si>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</si>
  <si>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</si>
  <si>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</si>
  <si>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</si>
  <si>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</si>
  <si>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</si>
  <si>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</si>
  <si>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</si>
  <si>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</si>
  <si>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</si>
  <si>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</si>
  <si>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</si>
  <si>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</si>
  <si>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</si>
  <si>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</si>
  <si>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</si>
  <si>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</si>
  <si>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</si>
  <si>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</si>
  <si>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</si>
  <si>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</si>
  <si>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</si>
  <si>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</si>
  <si>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</si>
  <si>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</si>
  <si>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</si>
  <si>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</si>
  <si>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</si>
  <si>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</si>
  <si>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</si>
  <si>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</si>
  <si>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</si>
  <si>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</si>
  <si>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</si>
  <si>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</si>
  <si>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</si>
  <si>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</si>
  <si>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</si>
  <si>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</si>
  <si>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</si>
  <si>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</si>
  <si>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</si>
  <si>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</si>
  <si>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</si>
  <si>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</si>
  <si>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</si>
  <si>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</si>
  <si>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</si>
  <si>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</si>
  <si>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</si>
  <si>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</si>
  <si>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</si>
  <si>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</si>
  <si>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</si>
  <si>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</si>
  <si>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</si>
  <si>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</si>
  <si>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</si>
  <si>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</si>
  <si>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</si>
  <si>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</si>
  <si>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</si>
  <si>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</si>
  <si>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</si>
  <si>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</si>
  <si>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</si>
  <si>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</si>
  <si>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</si>
  <si>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</si>
  <si>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</si>
  <si>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</si>
  <si>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</si>
  <si>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</si>
  <si>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</si>
  <si>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</si>
  <si>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</si>
  <si>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</si>
  <si>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</si>
  <si>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</si>
  <si>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</si>
  <si>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</si>
  <si>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</si>
  <si>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</si>
  <si>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</si>
  <si>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</si>
  <si>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</si>
  <si>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</si>
  <si>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</si>
  <si>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</si>
  <si>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</si>
  <si>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</si>
  <si>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</si>
  <si>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</si>
  <si>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</si>
  <si>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</si>
  <si>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</si>
  <si>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</si>
  <si>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</si>
  <si>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</si>
  <si>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</si>
  <si>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</si>
  <si>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</si>
  <si>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</si>
  <si>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</si>
  <si>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</si>
  <si>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</si>
  <si>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</si>
  <si>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</si>
  <si>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</si>
  <si>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</si>
  <si>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</si>
  <si>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</si>
  <si>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</si>
  <si>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</si>
  <si>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</si>
  <si>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</si>
  <si>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</si>
  <si>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</si>
  <si>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</si>
  <si>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</si>
  <si>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</si>
  <si>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</si>
  <si>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</si>
  <si>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</si>
  <si>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</si>
  <si>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</si>
  <si>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</si>
  <si>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</si>
  <si>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</si>
  <si>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</si>
  <si>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</si>
  <si>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</si>
  <si>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</si>
  <si>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</si>
  <si>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</si>
  <si>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</si>
  <si>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</si>
  <si>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</si>
  <si>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</si>
  <si>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</si>
  <si>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</si>
  <si>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</si>
  <si>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</si>
  <si>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</si>
  <si>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</si>
  <si>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</si>
  <si>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</si>
  <si>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</si>
  <si>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</si>
  <si>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</si>
  <si>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</si>
  <si>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</si>
  <si>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</si>
  <si>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</si>
  <si>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</si>
  <si>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</si>
  <si>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</si>
  <si>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</si>
  <si>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</si>
  <si>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</si>
  <si>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</si>
  <si>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</si>
  <si>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</si>
  <si>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</si>
  <si>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</si>
  <si>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</si>
  <si>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</si>
  <si>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</si>
  <si>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</si>
  <si>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</si>
  <si>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</si>
  <si>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</si>
  <si>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</si>
  <si>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</si>
  <si>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</si>
  <si>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</si>
  <si>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</si>
  <si>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</si>
  <si>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</si>
  <si>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</si>
  <si>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</si>
  <si>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</si>
  <si>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</si>
  <si>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</si>
  <si>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</si>
  <si>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</si>
  <si>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</si>
  <si>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</si>
  <si>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</si>
  <si>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</si>
  <si>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</si>
  <si>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</si>
  <si>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</si>
  <si>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</si>
  <si>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</si>
  <si>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</si>
  <si>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</si>
  <si>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</si>
  <si>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</si>
  <si>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</si>
  <si>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</si>
  <si>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</si>
  <si>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</si>
  <si>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</si>
  <si>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</si>
  <si>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</si>
  <si>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</si>
  <si>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</si>
  <si>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</si>
  <si>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</si>
  <si>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</si>
  <si>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</si>
  <si>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</si>
  <si>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</si>
  <si>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</si>
  <si>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</si>
  <si>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</si>
  <si>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</si>
  <si>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</si>
  <si>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</si>
  <si>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</si>
  <si>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</si>
  <si>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</si>
  <si>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</si>
  <si>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</si>
  <si>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</si>
  <si>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</si>
  <si>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</si>
  <si>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</si>
  <si>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</si>
  <si>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</si>
  <si>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</si>
  <si>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</si>
  <si>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</si>
  <si>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</si>
  <si>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</si>
  <si>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</si>
  <si>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</si>
  <si>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</si>
  <si>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</si>
  <si>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</si>
  <si>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</si>
  <si>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</si>
  <si>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</si>
  <si>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</si>
  <si>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</si>
  <si>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</si>
  <si>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</si>
  <si>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</si>
  <si>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</si>
  <si>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</si>
  <si>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</si>
  <si>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</si>
  <si>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</si>
  <si>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</si>
  <si>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</si>
  <si>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</si>
  <si>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</si>
  <si>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</si>
  <si>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</si>
  <si>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</si>
  <si>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</si>
  <si>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</si>
  <si>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</si>
  <si>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</si>
  <si>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</si>
  <si>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</si>
  <si>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</si>
  <si>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</si>
  <si>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</si>
  <si>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</si>
  <si>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</si>
  <si>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</si>
  <si>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</si>
  <si>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</si>
  <si>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</si>
  <si>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</si>
  <si>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</si>
  <si>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</si>
  <si>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</si>
  <si>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</si>
  <si>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</si>
  <si>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</si>
  <si>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</si>
  <si>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</si>
  <si>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</si>
  <si>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</si>
  <si>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</si>
  <si>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</si>
  <si>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</si>
  <si>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</si>
  <si>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</si>
  <si>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</si>
  <si>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</si>
  <si>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</si>
  <si>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</si>
  <si>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</si>
  <si>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</si>
  <si>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</si>
  <si>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</si>
  <si>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</si>
  <si>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</si>
  <si>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</si>
  <si>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</si>
  <si>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</si>
  <si>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</si>
  <si>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</si>
  <si>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</si>
  <si>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</si>
  <si>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</si>
  <si>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</si>
  <si>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</si>
  <si>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</si>
  <si>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</si>
  <si>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</si>
  <si>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</si>
  <si>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</si>
  <si>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</si>
  <si>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</si>
  <si>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</si>
  <si>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</si>
  <si>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</si>
  <si>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</si>
  <si>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</si>
  <si>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</si>
  <si>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</si>
  <si>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</si>
  <si>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</si>
  <si>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</si>
  <si>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</si>
  <si>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</si>
  <si>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</si>
  <si>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</si>
  <si>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</si>
  <si>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</si>
  <si>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</si>
  <si>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</si>
  <si>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</si>
  <si>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</si>
  <si>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</si>
  <si>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</si>
  <si>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</si>
  <si>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</si>
  <si>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</si>
  <si>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</si>
  <si>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</si>
  <si>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</si>
  <si>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</si>
  <si>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</si>
  <si>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</si>
  <si>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</si>
  <si>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</si>
  <si>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</si>
  <si>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</si>
  <si>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</si>
  <si>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</si>
  <si>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</si>
  <si>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</si>
  <si>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</si>
  <si>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</si>
  <si>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</si>
  <si>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</si>
  <si>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</si>
  <si>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</si>
  <si>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</si>
  <si>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</si>
  <si>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</si>
  <si>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</si>
  <si>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</si>
  <si>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</si>
  <si>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</si>
  <si>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</si>
  <si>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</si>
  <si>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</si>
  <si>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</si>
  <si>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</si>
  <si>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</si>
  <si>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</si>
  <si>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</si>
  <si>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</si>
  <si>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</si>
  <si>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</si>
  <si>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</si>
  <si>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</si>
  <si>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</si>
  <si>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</si>
  <si>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</si>
  <si>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</si>
  <si>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</si>
  <si>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</si>
  <si>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</si>
  <si>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</si>
  <si>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</si>
  <si>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</si>
  <si>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</si>
  <si>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</si>
  <si>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</si>
  <si>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</si>
  <si>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</si>
  <si>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</si>
  <si>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</si>
  <si>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</si>
  <si>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</si>
  <si>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</si>
  <si>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</si>
  <si>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</si>
  <si>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</si>
  <si>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</si>
  <si>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</si>
  <si>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</si>
  <si>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</si>
  <si>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</si>
  <si>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</si>
  <si>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</si>
  <si>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</si>
  <si>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</si>
  <si>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</si>
  <si>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</si>
  <si>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</si>
  <si>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</si>
  <si>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</si>
  <si>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</si>
  <si>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</si>
  <si>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</si>
  <si>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</si>
  <si>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</si>
  <si>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</si>
  <si>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</si>
  <si>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</si>
  <si>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</si>
  <si>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</si>
  <si>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</si>
  <si>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</si>
  <si>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</si>
  <si>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</si>
  <si>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</si>
  <si>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</si>
  <si>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</si>
  <si>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</si>
  <si>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</si>
  <si>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</si>
  <si>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</si>
  <si>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</si>
  <si>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</si>
  <si>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</si>
  <si>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</si>
  <si>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</si>
  <si>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</si>
  <si>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</si>
  <si>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</si>
  <si>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</si>
  <si>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</si>
  <si>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</si>
  <si>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</si>
  <si>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</si>
  <si>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</si>
  <si>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</si>
  <si>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</si>
  <si>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</si>
  <si>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</si>
  <si>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</si>
  <si>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</si>
  <si>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</si>
  <si>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</si>
  <si>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</si>
  <si>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</si>
  <si>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</si>
  <si>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</si>
  <si>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</si>
  <si>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</si>
  <si>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</si>
  <si>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</si>
  <si>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</si>
  <si>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</si>
  <si>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</si>
  <si>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</si>
  <si>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</si>
  <si>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</si>
  <si>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</si>
  <si>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</si>
  <si>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</si>
  <si>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</si>
  <si>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</si>
  <si>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</si>
  <si>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</si>
  <si>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</si>
  <si>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</si>
  <si>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</si>
  <si>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</si>
  <si>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</si>
  <si>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</si>
  <si>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</si>
  <si>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</si>
  <si>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</si>
  <si>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</si>
  <si>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</si>
  <si>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</si>
  <si>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</si>
  <si>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</si>
  <si>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</si>
  <si>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</si>
  <si>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</si>
  <si>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</si>
  <si>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</si>
  <si>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</si>
  <si>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</si>
  <si>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</si>
  <si>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</si>
  <si>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</si>
  <si>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</si>
  <si>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</si>
  <si>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</si>
  <si>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</si>
  <si>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</si>
  <si>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</si>
  <si>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</si>
  <si>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</si>
  <si>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</si>
  <si>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</si>
  <si>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</si>
  <si>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</si>
  <si>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</si>
  <si>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</si>
  <si>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</si>
  <si>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</si>
  <si>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</si>
  <si>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</si>
  <si>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</si>
  <si>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</si>
  <si>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</si>
  <si>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</si>
  <si>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</si>
  <si>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</si>
  <si>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</si>
  <si>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</si>
  <si>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</si>
  <si>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</si>
  <si>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</si>
  <si>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</si>
  <si>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</si>
  <si>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</si>
  <si>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</si>
  <si>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</si>
  <si>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</si>
  <si>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</si>
  <si>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</si>
  <si>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</si>
  <si>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</si>
  <si>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</si>
  <si>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</si>
  <si>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</si>
  <si>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</si>
  <si>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</si>
  <si>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</si>
  <si>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</si>
  <si>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</si>
  <si>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</si>
  <si>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</si>
  <si>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</si>
  <si>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</si>
  <si>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</si>
  <si>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</si>
  <si>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</si>
  <si>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</si>
  <si>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</si>
  <si>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</si>
  <si>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</si>
  <si>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</si>
  <si>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</si>
  <si>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</si>
  <si>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</si>
  <si>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</si>
  <si>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</si>
  <si>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</si>
  <si>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</si>
  <si>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</si>
  <si>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</si>
  <si>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</si>
  <si>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</si>
  <si>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</si>
  <si>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</si>
  <si>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</si>
  <si>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</si>
  <si>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</si>
  <si>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</si>
  <si>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</si>
  <si>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</si>
  <si>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</si>
  <si>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</si>
  <si>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</si>
  <si>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</si>
  <si>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</si>
  <si>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</si>
  <si>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</si>
  <si>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</si>
  <si>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</si>
  <si>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</si>
  <si>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</si>
  <si>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</si>
  <si>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</si>
  <si>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</si>
  <si>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</si>
  <si>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</si>
  <si>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</si>
  <si>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</si>
  <si>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</si>
  <si>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</si>
  <si>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</si>
  <si>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</si>
  <si>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</si>
  <si>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</si>
  <si>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</si>
  <si>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</si>
  <si>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</si>
  <si>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</si>
  <si>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</si>
  <si>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</si>
  <si>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</si>
  <si>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</si>
  <si>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</si>
  <si>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</si>
  <si>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</si>
  <si>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</si>
  <si>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</si>
  <si>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</si>
  <si>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</si>
  <si>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</si>
  <si>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</si>
  <si>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</si>
  <si>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</si>
  <si>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</si>
  <si>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</si>
  <si>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</si>
  <si>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</si>
  <si>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</si>
  <si>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</si>
  <si>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</si>
  <si>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</si>
  <si>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</si>
  <si>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</si>
  <si>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</si>
  <si>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</si>
  <si>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</si>
  <si>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</si>
  <si>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</si>
  <si>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</si>
  <si>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</si>
  <si>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</si>
  <si>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</si>
  <si>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</si>
  <si>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</si>
  <si>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</si>
  <si>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</si>
  <si>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</si>
  <si>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</si>
  <si>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</si>
  <si>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</si>
  <si>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</si>
  <si>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</si>
  <si>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</si>
  <si>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</si>
  <si>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</si>
  <si>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</si>
  <si>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</si>
  <si>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</si>
  <si>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</si>
  <si>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</si>
  <si>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</si>
  <si>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</si>
  <si>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</si>
  <si>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</si>
  <si>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</si>
  <si>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</si>
  <si>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</si>
  <si>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</si>
  <si>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</si>
  <si>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</si>
  <si>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</si>
  <si>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</si>
  <si>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</si>
  <si>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</si>
  <si>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</si>
  <si>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</si>
  <si>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</si>
  <si>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</si>
  <si>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</si>
  <si>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</si>
  <si>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</si>
  <si>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</si>
  <si>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</si>
  <si>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</si>
  <si>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</si>
  <si>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</si>
  <si>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</si>
  <si>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</si>
  <si>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</si>
  <si>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</si>
  <si>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</si>
  <si>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</si>
  <si>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</si>
  <si>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</si>
  <si>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</si>
  <si>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</si>
  <si>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</si>
  <si>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</si>
  <si>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</si>
  <si>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</si>
  <si>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</si>
  <si>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</si>
  <si>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</si>
  <si>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</si>
  <si>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</si>
  <si>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</si>
  <si>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</si>
  <si>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</si>
  <si>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</si>
  <si>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</si>
  <si>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</si>
  <si>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</si>
  <si>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</si>
  <si>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</si>
  <si>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</si>
  <si>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</si>
  <si>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</si>
  <si>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</si>
  <si>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</si>
  <si>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</si>
  <si>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</si>
  <si>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</si>
  <si>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</si>
  <si>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</si>
  <si>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</si>
  <si>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</si>
  <si>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</si>
  <si>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</si>
  <si>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</si>
  <si>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</si>
  <si>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</si>
  <si>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</si>
  <si>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</si>
  <si>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</si>
  <si>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</si>
  <si>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</si>
  <si>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</si>
  <si>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</si>
  <si>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</si>
  <si>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</si>
  <si>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</si>
  <si>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</si>
  <si>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</si>
  <si>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</si>
  <si>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</si>
  <si>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</si>
  <si>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</si>
  <si>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</si>
  <si>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</si>
  <si>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</si>
  <si>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</si>
  <si>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</si>
  <si>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</si>
  <si>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</si>
  <si>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</si>
  <si>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</si>
  <si>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</si>
  <si>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</si>
  <si>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</si>
  <si>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</si>
  <si>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</si>
  <si>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</si>
  <si>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</si>
  <si>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</si>
  <si>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</si>
  <si>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</si>
  <si>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</si>
  <si>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</si>
  <si>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</si>
  <si>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</si>
  <si>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</si>
  <si>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</si>
  <si>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</si>
  <si>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</si>
  <si>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</si>
  <si>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</si>
  <si>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</si>
  <si>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</si>
  <si>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</si>
  <si>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</si>
  <si>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</si>
  <si>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</si>
  <si>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</si>
  <si>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</si>
  <si>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</si>
  <si>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</si>
  <si>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</si>
  <si>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</si>
  <si>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</si>
  <si>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</si>
  <si>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</si>
  <si>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</si>
  <si>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</si>
  <si>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</si>
  <si>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</si>
  <si>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</si>
  <si>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</si>
  <si>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</si>
  <si>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</si>
  <si>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</si>
  <si>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</si>
  <si>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</si>
  <si>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</si>
  <si>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</si>
  <si>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</si>
  <si>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</si>
  <si>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</si>
  <si>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</si>
  <si>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</si>
  <si>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</si>
  <si>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</si>
  <si>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</si>
  <si>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</si>
  <si>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</si>
  <si>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</si>
  <si>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</si>
  <si>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</si>
  <si>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</si>
  <si>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</si>
  <si>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</si>
  <si>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</si>
  <si>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</si>
  <si>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</si>
  <si>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</si>
  <si>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</si>
  <si>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</si>
  <si>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</si>
  <si>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</si>
  <si>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</si>
  <si>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</si>
  <si>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</si>
  <si>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</si>
  <si>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</si>
  <si>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</si>
  <si>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</si>
  <si>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</si>
  <si>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</si>
  <si>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</si>
  <si>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</si>
  <si>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</si>
  <si>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</si>
  <si>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</si>
  <si>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</si>
  <si>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</si>
  <si>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</si>
  <si>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</si>
  <si>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</si>
  <si>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</si>
  <si>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</si>
  <si>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</si>
  <si>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</si>
  <si>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</si>
  <si>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</si>
  <si>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</si>
  <si>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</si>
  <si>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</si>
  <si>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</si>
  <si>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</si>
  <si>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</si>
  <si>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</si>
  <si>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</si>
  <si>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</si>
  <si>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</si>
  <si>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</si>
  <si>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</si>
  <si>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</si>
  <si>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</si>
  <si>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</si>
  <si>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</si>
  <si>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</si>
  <si>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</si>
  <si>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</si>
  <si>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</si>
  <si>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</si>
  <si>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</si>
  <si>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</si>
  <si>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</si>
  <si>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</si>
  <si>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</si>
  <si>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</si>
  <si>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</si>
  <si>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</si>
  <si>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</si>
  <si>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</si>
  <si>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</si>
  <si>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</si>
  <si>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</si>
  <si>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</si>
  <si>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</si>
  <si>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</si>
  <si>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</si>
  <si>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</si>
  <si>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</si>
  <si>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</si>
  <si>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</si>
  <si>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</si>
  <si>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</si>
  <si>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</si>
  <si>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</si>
  <si>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</si>
  <si>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</si>
  <si>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</si>
  <si>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</si>
  <si>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</si>
  <si>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</si>
  <si>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</si>
  <si>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</si>
  <si>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</si>
  <si>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</si>
  <si>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</si>
  <si>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</si>
  <si>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</si>
  <si>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</si>
  <si>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</si>
  <si>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</si>
  <si>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</si>
  <si>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</si>
  <si>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</si>
  <si>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</si>
  <si>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</si>
  <si>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</si>
  <si>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</si>
  <si>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</si>
  <si>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</si>
  <si>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</si>
  <si>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</si>
  <si>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</si>
  <si>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</si>
  <si>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</si>
  <si>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</si>
  <si>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</si>
  <si>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</si>
  <si>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</si>
  <si>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</si>
  <si>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</si>
  <si>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</si>
  <si>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</si>
  <si>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</si>
  <si>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</si>
  <si>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</si>
  <si>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</si>
  <si>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</si>
  <si>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</si>
  <si>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</si>
  <si>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</si>
  <si>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</si>
  <si>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</si>
  <si>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</si>
  <si>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</si>
  <si>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</si>
  <si>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</si>
  <si>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</si>
  <si>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</si>
  <si>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</si>
  <si>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</si>
  <si>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</si>
  <si>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</si>
  <si>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</si>
  <si>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</si>
  <si>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</si>
  <si>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</si>
  <si>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</si>
  <si>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</si>
  <si>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</si>
  <si>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</si>
  <si>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</si>
  <si>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</si>
  <si>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</si>
  <si>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</si>
  <si>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</si>
  <si>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</si>
  <si>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</si>
  <si>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</si>
  <si>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</si>
  <si>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</si>
  <si>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</si>
  <si>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</si>
  <si>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</si>
  <si>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</si>
  <si>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</si>
  <si>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</si>
  <si>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</si>
  <si>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</si>
  <si>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</si>
  <si>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</si>
  <si>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</si>
  <si>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</si>
  <si>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</si>
  <si>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</si>
  <si>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</si>
  <si>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</si>
  <si>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</si>
  <si>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</si>
  <si>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</si>
  <si>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</si>
  <si>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</si>
  <si>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</si>
  <si>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</si>
  <si>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</si>
  <si>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</si>
  <si>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</si>
  <si>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</si>
  <si>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</si>
  <si>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</si>
  <si>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</si>
  <si>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</si>
  <si>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</si>
  <si>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</si>
  <si>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</si>
  <si>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</si>
  <si>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</si>
  <si>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</si>
  <si>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</si>
  <si>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</si>
  <si>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</si>
  <si>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</si>
  <si>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</si>
  <si>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</si>
  <si>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</si>
  <si>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</si>
  <si>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</si>
  <si>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</si>
  <si>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</si>
  <si>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</si>
  <si>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</si>
  <si>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</si>
  <si>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</si>
  <si>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</si>
  <si>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</si>
  <si>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</si>
  <si>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</si>
  <si>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</si>
  <si>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</si>
  <si>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</si>
  <si>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</si>
  <si>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</si>
  <si>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</si>
  <si>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</si>
  <si>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</si>
  <si>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</si>
  <si>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</si>
  <si>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</si>
  <si>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</si>
  <si>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</si>
  <si>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</si>
  <si>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</si>
  <si>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</si>
  <si>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</si>
  <si>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</si>
  <si>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</si>
  <si>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</si>
  <si>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</si>
  <si>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</si>
  <si>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</si>
  <si>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</si>
  <si>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</si>
  <si>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</si>
  <si>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</si>
  <si>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</si>
  <si>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</si>
  <si>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</si>
  <si>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</si>
  <si>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</si>
  <si>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</si>
  <si>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</si>
  <si>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</si>
  <si>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</si>
  <si>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</si>
  <si>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</si>
  <si>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</si>
  <si>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</si>
  <si>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</si>
  <si>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</si>
  <si>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</si>
  <si>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</si>
  <si>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</si>
  <si>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</si>
  <si>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</si>
  <si>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</si>
  <si>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</si>
  <si>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</si>
  <si>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</si>
  <si>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</si>
  <si>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</si>
  <si>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</si>
  <si>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</si>
  <si>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</si>
  <si>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</si>
  <si>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</si>
  <si>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</si>
  <si>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</si>
  <si>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</si>
  <si>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</si>
  <si>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</si>
  <si>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</si>
  <si>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</si>
  <si>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</si>
  <si>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</si>
  <si>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</si>
  <si>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</si>
  <si>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</si>
  <si>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</si>
  <si>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</si>
  <si>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</si>
  <si>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</si>
  <si>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</si>
  <si>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</si>
  <si>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</si>
  <si>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</si>
  <si>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</si>
  <si>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</si>
  <si>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</si>
  <si>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</si>
  <si>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</si>
  <si>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</si>
  <si>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</si>
  <si>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</si>
  <si>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</si>
  <si>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</si>
  <si>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</si>
  <si>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</si>
  <si>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</si>
  <si>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</si>
  <si>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</si>
  <si>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</si>
  <si>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</si>
  <si>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</si>
  <si>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</si>
  <si>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</si>
  <si>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</si>
  <si>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</si>
  <si>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</si>
  <si>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</si>
  <si>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</si>
  <si>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</si>
  <si>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</si>
  <si>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</si>
  <si>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</si>
  <si>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</si>
  <si>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</si>
  <si>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</si>
  <si>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</si>
  <si>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</si>
  <si>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</si>
  <si>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</si>
  <si>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</si>
  <si>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</si>
  <si>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</si>
  <si>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</si>
  <si>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</si>
  <si>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</si>
  <si>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</si>
  <si>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</si>
  <si>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</si>
  <si>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</si>
  <si>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</si>
  <si>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</si>
  <si>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</si>
  <si>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</si>
  <si>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</si>
  <si>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</si>
  <si>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</si>
  <si>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</si>
  <si>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</si>
  <si>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</si>
  <si>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</si>
  <si>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</si>
  <si>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</si>
  <si>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</si>
  <si>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</si>
  <si>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</si>
  <si>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</si>
  <si>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</si>
  <si>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</si>
  <si>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</si>
  <si>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</si>
  <si>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</si>
  <si>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</si>
  <si>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</si>
  <si>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</si>
  <si>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</si>
  <si>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</si>
  <si>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</si>
  <si>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</si>
  <si>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</si>
  <si>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</si>
  <si>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</si>
  <si>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</si>
  <si>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</si>
  <si>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</si>
  <si>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</si>
  <si>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</si>
  <si>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</si>
  <si>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</si>
  <si>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</si>
  <si>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</si>
  <si>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</si>
  <si>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</si>
  <si>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</si>
  <si>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</si>
  <si>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</si>
  <si>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</si>
  <si>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</si>
  <si>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</si>
  <si>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</si>
  <si>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</si>
  <si>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</si>
  <si>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</si>
  <si>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</si>
  <si>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</si>
  <si>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</si>
  <si>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</si>
  <si>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</si>
  <si>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</si>
  <si>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</si>
  <si>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</si>
  <si>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</si>
  <si>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</si>
  <si>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</si>
  <si>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</si>
  <si>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</si>
  <si>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</si>
  <si>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</si>
  <si>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</si>
  <si>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</si>
  <si>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</si>
  <si>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</si>
  <si>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</si>
  <si>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</si>
  <si>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</si>
  <si>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</si>
  <si>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</si>
  <si>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</si>
  <si>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</si>
  <si>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</si>
  <si>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</si>
  <si>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</si>
  <si>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</si>
  <si>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</si>
  <si>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</si>
  <si>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</si>
  <si>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</si>
  <si>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</si>
  <si>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</si>
  <si>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</si>
  <si>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</si>
  <si>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</si>
  <si>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</si>
  <si>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</si>
  <si>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</si>
  <si>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</si>
  <si>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</si>
  <si>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</si>
  <si>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</si>
  <si>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</si>
  <si>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</si>
  <si>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</si>
  <si>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</si>
  <si>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</si>
  <si>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</si>
  <si>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</si>
  <si>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</si>
  <si>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</si>
  <si>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</si>
  <si>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</si>
  <si>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</si>
  <si>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</si>
  <si>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</si>
  <si>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</si>
  <si>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</si>
  <si>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</si>
  <si>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</si>
  <si>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</si>
  <si>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</si>
  <si>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</si>
  <si>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</si>
  <si>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</si>
  <si>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</si>
  <si>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</si>
  <si>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</si>
  <si>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</si>
  <si>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</si>
  <si>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</si>
  <si>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</si>
  <si>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</si>
  <si>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</si>
  <si>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</si>
  <si>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</si>
  <si>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</si>
  <si>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</si>
  <si>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</si>
  <si>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</si>
  <si>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</si>
  <si>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</si>
  <si>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</si>
  <si>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</si>
  <si>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</si>
  <si>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</si>
  <si>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</si>
  <si>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</si>
  <si>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</si>
  <si>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</si>
  <si>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</si>
  <si>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</si>
  <si>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</si>
  <si>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</si>
  <si>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</si>
  <si>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</si>
  <si>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</si>
  <si>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</si>
  <si>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</si>
  <si>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</si>
  <si>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</si>
  <si>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</si>
  <si>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</si>
  <si>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</si>
  <si>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</si>
  <si>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</si>
  <si>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</si>
  <si>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</si>
  <si>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</si>
  <si>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</si>
  <si>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</si>
  <si>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</si>
  <si>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</si>
  <si>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</si>
  <si>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</si>
  <si>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</si>
  <si>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</si>
  <si>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</si>
  <si>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</si>
  <si>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</si>
  <si>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</si>
  <si>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</si>
  <si>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</si>
  <si>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</si>
  <si>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</si>
  <si>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</si>
  <si>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</si>
  <si>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</si>
  <si>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</si>
  <si>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</si>
  <si>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</si>
  <si>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</si>
  <si>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</si>
  <si>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</si>
  <si>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</si>
  <si>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</si>
  <si>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</si>
  <si>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</si>
  <si>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</si>
  <si>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</si>
  <si>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</si>
  <si>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</si>
  <si>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</si>
  <si>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</si>
  <si>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</si>
  <si>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</si>
  <si>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</si>
  <si>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</si>
  <si>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</si>
  <si>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</si>
  <si>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</si>
  <si>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</si>
  <si>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</si>
  <si>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</si>
  <si>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</si>
  <si>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</si>
  <si>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</si>
  <si>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</si>
  <si>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</si>
  <si>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</si>
  <si>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</si>
  <si>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</si>
  <si>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</si>
  <si>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</si>
  <si>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</si>
  <si>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</si>
  <si>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</si>
  <si>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</si>
  <si>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</si>
  <si>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</si>
  <si>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</si>
  <si>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</si>
  <si>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</si>
  <si>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</si>
  <si>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</si>
  <si>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</si>
  <si>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</si>
  <si>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</si>
  <si>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</si>
  <si>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</si>
  <si>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</si>
  <si>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</si>
  <si>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</si>
  <si>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</si>
  <si>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</si>
  <si>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</si>
  <si>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</si>
  <si>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</si>
  <si>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</si>
  <si>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</si>
  <si>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</si>
  <si>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</si>
  <si>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</si>
  <si>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</si>
  <si>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</si>
  <si>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</si>
  <si>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</si>
  <si>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</si>
  <si>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</si>
  <si>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</si>
  <si>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</si>
  <si>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</si>
  <si>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</si>
  <si>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</si>
  <si>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</si>
  <si>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</si>
  <si>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</si>
  <si>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</si>
  <si>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</si>
  <si>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</si>
  <si>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</si>
  <si>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</si>
  <si>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</si>
  <si>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</si>
  <si>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</si>
  <si>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</si>
  <si>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</si>
  <si>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</si>
  <si>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</si>
  <si>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</si>
  <si>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</si>
  <si>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</si>
  <si>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</si>
  <si>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</si>
  <si>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</si>
  <si>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</si>
  <si>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</si>
  <si>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</si>
  <si>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</si>
  <si>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</si>
  <si>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</si>
  <si>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</si>
  <si>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</si>
  <si>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</si>
  <si>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</si>
  <si>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</si>
  <si>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</si>
  <si>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</si>
  <si>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</si>
  <si>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</si>
  <si>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</si>
  <si>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</si>
  <si>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</si>
  <si>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</si>
  <si>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</si>
  <si>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</si>
  <si>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</si>
  <si>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</si>
  <si>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</si>
  <si>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</si>
  <si>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</si>
  <si>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</si>
  <si>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</si>
  <si>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</si>
  <si>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</si>
  <si>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</si>
  <si>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</si>
  <si>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</si>
  <si>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</si>
  <si>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</si>
  <si>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</si>
  <si>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</si>
  <si>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</si>
  <si>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</si>
  <si>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</si>
  <si>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</si>
  <si>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</si>
  <si>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</si>
  <si>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</si>
  <si>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</si>
  <si>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</si>
  <si>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</si>
  <si>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</si>
  <si>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</si>
  <si>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</si>
  <si>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</si>
  <si>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</si>
  <si>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</si>
  <si>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</si>
  <si>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</si>
  <si>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</si>
  <si>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</si>
  <si>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</si>
  <si>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</si>
  <si>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</si>
  <si>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</si>
  <si>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</si>
  <si>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</si>
  <si>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</si>
  <si>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</si>
  <si>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</si>
  <si>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</si>
  <si>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</si>
  <si>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</si>
  <si>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</si>
  <si>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</si>
  <si>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</si>
  <si>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</si>
  <si>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</si>
  <si>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</si>
  <si>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</si>
  <si>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</si>
  <si>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</si>
  <si>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</si>
  <si>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</si>
  <si>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</si>
  <si>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</si>
  <si>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</si>
  <si>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</si>
  <si>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</si>
  <si>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</si>
  <si>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</si>
  <si>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</si>
  <si>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</si>
  <si>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</si>
  <si>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</si>
  <si>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</si>
  <si>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</si>
  <si>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</si>
  <si>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</si>
  <si>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</si>
  <si>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</si>
  <si>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</si>
  <si>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</si>
  <si>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</si>
  <si>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</si>
  <si>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</si>
  <si>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</si>
  <si>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</si>
  <si>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</si>
  <si>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</si>
  <si>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</si>
  <si>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</si>
  <si>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</si>
  <si>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</si>
  <si>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</si>
  <si>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</si>
  <si>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</si>
  <si>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</si>
  <si>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</si>
  <si>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</si>
  <si>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</si>
  <si>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</si>
  <si>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</si>
  <si>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</si>
  <si>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</si>
  <si>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</si>
  <si>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</si>
  <si>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</si>
  <si>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</si>
  <si>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</si>
  <si>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</si>
  <si>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</si>
  <si>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</si>
  <si>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</si>
  <si>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</si>
  <si>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</si>
  <si>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</si>
  <si>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</si>
  <si>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</si>
  <si>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</si>
  <si>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</si>
  <si>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</si>
  <si>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</si>
  <si>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</si>
  <si>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</si>
  <si>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</si>
  <si>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</si>
  <si>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</si>
  <si>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</si>
  <si>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</si>
  <si>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</si>
  <si>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</si>
  <si>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</si>
  <si>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</si>
  <si>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</si>
  <si>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</si>
  <si>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</si>
  <si>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</si>
  <si>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</si>
  <si>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</si>
  <si>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</si>
  <si>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</si>
  <si>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</si>
  <si>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</si>
  <si>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</si>
  <si>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</si>
  <si>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</si>
  <si>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</si>
  <si>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</si>
  <si>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</si>
  <si>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</si>
  <si>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</si>
  <si>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</si>
  <si>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</si>
  <si>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</si>
  <si>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</si>
  <si>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</si>
  <si>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</si>
  <si>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</si>
  <si>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</si>
  <si>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</si>
  <si>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</si>
  <si>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</si>
  <si>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</si>
  <si>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</si>
  <si>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</si>
  <si>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</si>
  <si>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</si>
  <si>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</si>
  <si>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</si>
  <si>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</si>
  <si>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</si>
  <si>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</si>
  <si>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</si>
  <si>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</si>
  <si>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</si>
  <si>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</si>
  <si>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</si>
  <si>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</si>
  <si>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</si>
  <si>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</si>
  <si>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</si>
  <si>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</si>
  <si>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</si>
  <si>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</si>
  <si>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</si>
  <si>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</si>
  <si>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</si>
  <si>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</si>
  <si>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</si>
  <si>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</si>
  <si>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</si>
  <si>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</si>
  <si>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</si>
  <si>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</si>
  <si>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</si>
  <si>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</si>
  <si>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</si>
  <si>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</si>
  <si>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</si>
  <si>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</si>
  <si>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</si>
  <si>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</si>
  <si>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</si>
  <si>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</si>
  <si>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</si>
  <si>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</si>
  <si>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</si>
  <si>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</si>
  <si>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</si>
  <si>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</si>
  <si>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</si>
  <si>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</si>
  <si>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</si>
  <si>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</si>
  <si>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</si>
  <si>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</si>
  <si>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</si>
  <si>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</si>
  <si>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</si>
  <si>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</si>
  <si>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</si>
  <si>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</si>
  <si>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</si>
  <si>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</si>
  <si>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</si>
  <si>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</si>
  <si>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</si>
  <si>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</si>
  <si>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</si>
  <si>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</si>
  <si>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</si>
  <si>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</si>
  <si>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</si>
  <si>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</si>
  <si>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</si>
  <si>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</si>
  <si>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</si>
  <si>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</si>
  <si>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</si>
  <si>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</si>
  <si>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</si>
  <si>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</si>
  <si>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</si>
  <si>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</si>
  <si>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</si>
  <si>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</si>
  <si>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</si>
  <si>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</si>
  <si>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</si>
  <si>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</si>
  <si>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</si>
  <si>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</si>
  <si>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</si>
  <si>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</si>
  <si>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</si>
  <si>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</si>
  <si>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</si>
  <si>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</si>
  <si>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</si>
  <si>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</si>
  <si>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</si>
  <si>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</si>
  <si>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</si>
  <si>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</si>
  <si>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</si>
  <si>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</si>
  <si>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</si>
  <si>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</si>
  <si>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</si>
  <si>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</si>
  <si>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</si>
  <si>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</si>
  <si>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</si>
  <si>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</si>
  <si>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</si>
  <si>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</si>
  <si>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</si>
  <si>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</si>
  <si>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</si>
  <si>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</si>
  <si>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</si>
  <si>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</si>
  <si>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</si>
  <si>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</si>
  <si>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</si>
  <si>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</si>
  <si>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</si>
  <si>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</si>
  <si>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</si>
  <si>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</si>
  <si>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</si>
  <si>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</si>
  <si>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</si>
  <si>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</si>
  <si>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</si>
  <si>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</si>
  <si>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</si>
  <si>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</si>
  <si>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</si>
  <si>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</si>
  <si>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</si>
  <si>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</si>
  <si>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</si>
  <si>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</si>
  <si>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</si>
  <si>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</si>
  <si>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</si>
  <si>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</si>
  <si>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</si>
  <si>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</si>
  <si>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</si>
  <si>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</si>
  <si>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</si>
  <si>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</si>
  <si>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</si>
  <si>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</si>
  <si>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</si>
  <si>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</si>
  <si>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</si>
  <si>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</si>
  <si>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</si>
  <si>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</si>
  <si>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</si>
  <si>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</si>
  <si>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</si>
  <si>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</si>
  <si>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</si>
  <si>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</si>
  <si>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</si>
  <si>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</si>
  <si>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</si>
  <si>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</si>
  <si>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</si>
  <si>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</si>
  <si>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</si>
  <si>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</si>
  <si>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</si>
  <si>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</si>
  <si>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</si>
  <si>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</si>
  <si>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</si>
  <si>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</si>
  <si>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</si>
  <si>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</si>
  <si>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</si>
  <si>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</si>
  <si>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</si>
  <si>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</si>
  <si>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</si>
  <si>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</si>
  <si>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</si>
  <si>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</si>
  <si>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</si>
  <si>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</si>
  <si>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</si>
  <si>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</si>
  <si>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</si>
  <si>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</si>
  <si>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</si>
  <si>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</si>
  <si>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</si>
  <si>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</si>
  <si>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</si>
  <si>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</si>
  <si>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</si>
  <si>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</si>
  <si>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</si>
  <si>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</si>
  <si>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</si>
  <si>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</si>
  <si>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</si>
  <si>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</si>
  <si>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</si>
  <si>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</si>
  <si>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</si>
  <si>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</si>
  <si>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</si>
  <si>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</si>
  <si>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</si>
  <si>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</si>
  <si>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</si>
  <si>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</si>
  <si>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</si>
  <si>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</si>
  <si>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</si>
  <si>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</si>
  <si>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</si>
  <si>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</si>
  <si>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</si>
  <si>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</si>
  <si>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</si>
  <si>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</si>
  <si>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</si>
  <si>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</si>
  <si>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</si>
  <si>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</si>
  <si>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</si>
  <si>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</si>
  <si>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</si>
  <si>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</si>
  <si>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</si>
  <si>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</si>
  <si>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</si>
  <si>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</si>
  <si>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</si>
  <si>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</si>
  <si>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</si>
  <si>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</si>
  <si>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</si>
  <si>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</si>
  <si>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</si>
  <si>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</si>
  <si>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</si>
  <si>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</si>
  <si>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</si>
  <si>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</si>
  <si>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</si>
  <si>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</si>
  <si>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</si>
  <si>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</si>
  <si>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</si>
  <si>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</si>
  <si>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</si>
  <si>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</si>
  <si>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</si>
  <si>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</si>
  <si>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</si>
  <si>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</si>
  <si>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</si>
  <si>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</si>
  <si>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</si>
  <si>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</si>
  <si>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</si>
  <si>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</si>
  <si>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</si>
  <si>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</si>
  <si>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</si>
  <si>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</si>
  <si>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</si>
  <si>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</si>
  <si>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</si>
  <si>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</si>
  <si>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</si>
  <si>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</si>
  <si>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</si>
  <si>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</si>
  <si>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</si>
  <si>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</si>
  <si>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</si>
  <si>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</si>
  <si>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</si>
  <si>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</si>
  <si>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</si>
  <si>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</si>
  <si>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</si>
  <si>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</si>
  <si>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</si>
  <si>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</si>
  <si>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</si>
  <si>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</si>
  <si>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</si>
  <si>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</si>
  <si>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</si>
  <si>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</si>
  <si>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</si>
  <si>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</si>
  <si>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</si>
  <si>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</si>
  <si>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</si>
  <si>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</si>
  <si>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</si>
  <si>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</si>
  <si>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</si>
  <si>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</si>
  <si>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</si>
  <si>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</si>
  <si>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</si>
  <si>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</si>
  <si>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</si>
  <si>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</si>
  <si>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</si>
  <si>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</si>
  <si>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</si>
  <si>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</si>
  <si>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</si>
  <si>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</si>
  <si>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</si>
  <si>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</si>
  <si>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</si>
  <si>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</si>
  <si>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</si>
  <si>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</si>
  <si>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</si>
  <si>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</si>
  <si>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</si>
  <si>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</si>
  <si>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</si>
  <si>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</si>
  <si>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</si>
  <si>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</si>
  <si>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</si>
  <si>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</si>
  <si>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</si>
  <si>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</si>
  <si>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</si>
  <si>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</si>
  <si>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</si>
  <si>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</si>
  <si>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</si>
  <si>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</si>
  <si>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</si>
  <si>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</si>
  <si>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</si>
  <si>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</si>
  <si>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</si>
  <si>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</si>
  <si>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</si>
  <si>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</si>
  <si>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</si>
  <si>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</si>
  <si>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</si>
  <si>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</si>
  <si>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</si>
  <si>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</si>
  <si>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</si>
  <si>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</si>
  <si>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</si>
  <si>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</si>
  <si>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</si>
  <si>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</si>
  <si>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</si>
  <si>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</si>
  <si>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</si>
  <si>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</si>
  <si>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</si>
  <si>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</si>
  <si>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</si>
  <si>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</si>
  <si>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</si>
  <si>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</si>
  <si>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</si>
  <si>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</si>
  <si>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</si>
  <si>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</si>
  <si>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</si>
  <si>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</si>
  <si>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</si>
  <si>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</si>
  <si>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</si>
  <si>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</si>
  <si>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</si>
  <si>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</si>
  <si>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</si>
  <si>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</si>
  <si>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</si>
  <si>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</si>
  <si>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</si>
  <si>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</si>
  <si>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</si>
  <si>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</si>
  <si>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</si>
  <si>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</si>
  <si>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</si>
  <si>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</si>
  <si>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</si>
  <si>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</si>
  <si>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</si>
  <si>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</si>
  <si>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</si>
  <si>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</si>
  <si>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</si>
  <si>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</si>
  <si>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</si>
  <si>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</si>
  <si>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</si>
  <si>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</si>
  <si>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</si>
  <si>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</si>
  <si>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</si>
  <si>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</si>
  <si>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</si>
  <si>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</si>
  <si>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</si>
  <si>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</si>
  <si>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</si>
  <si>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</si>
  <si>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</si>
  <si>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</si>
  <si>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</si>
  <si>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</si>
  <si>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</si>
  <si>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</si>
  <si>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</si>
  <si>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</si>
  <si>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</si>
  <si>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</si>
  <si>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</si>
  <si>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</si>
  <si>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</si>
  <si>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</si>
  <si>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</si>
  <si>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</si>
  <si>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</si>
  <si>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</si>
  <si>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</si>
  <si>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</si>
  <si>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</si>
  <si>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</si>
  <si>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</si>
  <si>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</si>
  <si>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</si>
  <si>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</si>
  <si>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</si>
  <si>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</si>
  <si>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</si>
  <si>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</si>
  <si>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</si>
  <si>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</si>
  <si>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</si>
  <si>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</si>
  <si>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</si>
  <si>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</si>
  <si>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</si>
  <si>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</si>
  <si>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</si>
  <si>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</si>
  <si>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</si>
  <si>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</si>
  <si>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</si>
  <si>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</si>
  <si>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</si>
  <si>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</si>
  <si>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</si>
  <si>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</si>
  <si>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</si>
  <si>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</si>
  <si>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</si>
  <si>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</si>
  <si>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</si>
  <si>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</si>
  <si>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</si>
  <si>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</si>
  <si>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</si>
  <si>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</si>
  <si>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</si>
  <si>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</si>
  <si>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</si>
  <si>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</si>
  <si>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</si>
  <si>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</si>
  <si>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</si>
  <si>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</si>
  <si>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</si>
  <si>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</si>
  <si>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</si>
  <si>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</si>
  <si>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</si>
  <si>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</si>
  <si>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</si>
  <si>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</si>
  <si>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</si>
  <si>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</si>
  <si>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</si>
  <si>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</si>
  <si>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</si>
  <si>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</si>
  <si>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</si>
  <si>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</si>
  <si>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</si>
  <si>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</si>
  <si>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</si>
  <si>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</si>
  <si>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</si>
  <si>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</si>
  <si>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</si>
  <si>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</si>
  <si>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</si>
  <si>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</si>
  <si>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</si>
  <si>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</si>
  <si>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</si>
  <si>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</si>
  <si>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</si>
  <si>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</si>
  <si>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</si>
  <si>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</si>
  <si>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</si>
  <si>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</si>
  <si>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</si>
  <si>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</si>
  <si>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</si>
  <si>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</si>
  <si>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</si>
  <si>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</si>
  <si>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</si>
  <si>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</si>
  <si>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</si>
  <si>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</si>
  <si>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</si>
  <si>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</si>
  <si>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</si>
  <si>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</si>
  <si>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</si>
  <si>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</si>
  <si>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</si>
  <si>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</si>
  <si>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</si>
  <si>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</si>
  <si>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</si>
  <si>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</si>
  <si>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</si>
  <si>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</si>
  <si>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</si>
  <si>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</si>
  <si>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</si>
  <si>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</si>
  <si>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</si>
  <si>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</si>
  <si>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</si>
  <si>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</si>
  <si>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</si>
  <si>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</si>
  <si>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</si>
  <si>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</si>
  <si>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</si>
  <si>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</si>
  <si>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</si>
  <si>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</si>
  <si>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</si>
  <si>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</si>
  <si>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</si>
  <si>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</si>
  <si>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</si>
  <si>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</si>
  <si>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</si>
  <si>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</si>
  <si>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</si>
  <si>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</si>
  <si>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</si>
  <si>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</si>
  <si>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</si>
  <si>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</si>
  <si>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</si>
  <si>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</si>
  <si>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</si>
  <si>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</si>
  <si>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</si>
  <si>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</si>
  <si>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</si>
  <si>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</si>
  <si>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</si>
  <si>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</si>
  <si>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</si>
  <si>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</si>
  <si>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</si>
  <si>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</si>
  <si>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</si>
  <si>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</si>
  <si>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</si>
  <si>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</si>
  <si>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</si>
  <si>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</si>
  <si>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</si>
  <si>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</si>
  <si>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</si>
  <si>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</si>
  <si>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</si>
  <si>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</si>
  <si>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</si>
  <si>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</si>
  <si>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</si>
  <si>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</si>
  <si>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</si>
  <si>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</si>
  <si>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</si>
  <si>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</si>
  <si>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</si>
  <si>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</si>
  <si>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</si>
  <si>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</si>
  <si>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</si>
  <si>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</si>
  <si>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</si>
  <si>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</si>
  <si>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</si>
  <si>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</si>
  <si>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</si>
  <si>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</si>
  <si>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</si>
  <si>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</si>
  <si>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</si>
  <si>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</si>
  <si>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</si>
  <si>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</si>
  <si>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</si>
  <si>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</si>
  <si>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</si>
  <si>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</si>
  <si>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</si>
  <si>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</si>
  <si>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</si>
  <si>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</si>
  <si>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</si>
  <si>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</si>
  <si>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</si>
  <si>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</si>
  <si>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</si>
  <si>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</si>
  <si>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</si>
  <si>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</si>
  <si>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</si>
  <si>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</si>
  <si>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</si>
  <si>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</si>
  <si>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</si>
  <si>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</si>
  <si>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</si>
  <si>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</si>
  <si>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</si>
  <si>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</si>
  <si>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</si>
  <si>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</si>
  <si>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</si>
  <si>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</si>
  <si>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</si>
  <si>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</si>
  <si>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</si>
  <si>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</si>
  <si>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</si>
  <si>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</si>
  <si>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</si>
  <si>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</si>
  <si>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</si>
  <si>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</si>
  <si>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</si>
  <si>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</si>
  <si>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</si>
  <si>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</si>
  <si>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</si>
  <si>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</si>
  <si>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</si>
  <si>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</si>
  <si>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</si>
  <si>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</si>
  <si>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</si>
  <si>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</si>
  <si>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</si>
  <si>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</si>
  <si>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</si>
  <si>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</si>
  <si>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</si>
  <si>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</si>
  <si>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</si>
  <si>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</si>
  <si>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</si>
  <si>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</si>
  <si>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</si>
  <si>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</si>
  <si>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</si>
  <si>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</si>
  <si>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</si>
  <si>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</si>
  <si>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</si>
  <si>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</si>
  <si>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</si>
  <si>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</si>
  <si>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</si>
  <si>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</si>
  <si>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</si>
  <si>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</si>
  <si>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</si>
  <si>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</si>
  <si>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</si>
  <si>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</si>
  <si>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</si>
  <si>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</si>
  <si>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</si>
  <si>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</si>
  <si>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</si>
  <si>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</si>
  <si>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</si>
  <si>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</si>
  <si>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</si>
  <si>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</si>
  <si>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</si>
  <si>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</si>
  <si>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</si>
  <si>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</si>
  <si>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</si>
  <si>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</si>
  <si>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</si>
  <si>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</si>
  <si>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</si>
  <si>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</si>
  <si>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</si>
  <si>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</si>
  <si>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</si>
  <si>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</si>
  <si>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</si>
  <si>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</si>
  <si>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</si>
  <si>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</si>
  <si>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</si>
  <si>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</si>
  <si>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</si>
  <si>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</si>
  <si>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</si>
  <si>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</si>
  <si>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</si>
  <si>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</si>
  <si>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</si>
  <si>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</si>
  <si>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</si>
  <si>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</si>
  <si>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</si>
  <si>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</si>
  <si>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</si>
  <si>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</si>
  <si>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</si>
  <si>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</si>
  <si>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</si>
  <si>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</si>
  <si>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</si>
  <si>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</si>
  <si>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</si>
  <si>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</si>
  <si>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</si>
  <si>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</si>
  <si>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</si>
  <si>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</si>
  <si>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</si>
  <si>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</si>
  <si>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</si>
  <si>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</si>
  <si>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</si>
  <si>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</si>
  <si>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</si>
  <si>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</si>
  <si>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</si>
  <si>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</si>
  <si>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</si>
  <si>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</si>
  <si>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</si>
  <si>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</si>
  <si>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</si>
  <si>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</si>
  <si>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</si>
  <si>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</si>
  <si>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</si>
  <si>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</si>
  <si>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</si>
  <si>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</si>
  <si>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</si>
  <si>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</si>
  <si>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</si>
  <si>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</si>
  <si>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</si>
  <si>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</si>
  <si>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</si>
  <si>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</si>
  <si>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</si>
  <si>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</si>
  <si>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</si>
  <si>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</si>
  <si>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</si>
  <si>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</si>
  <si>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</si>
  <si>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</si>
  <si>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</si>
  <si>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</si>
  <si>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</si>
  <si>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</si>
  <si>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</si>
  <si>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</si>
  <si>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</si>
  <si>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</si>
  <si>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</si>
  <si>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</si>
  <si>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</si>
  <si>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</si>
  <si>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</si>
  <si>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</si>
  <si>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</si>
  <si>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</si>
  <si>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</si>
  <si>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</si>
  <si>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</si>
  <si>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</si>
  <si>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</si>
  <si>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</si>
  <si>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</si>
  <si>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</si>
  <si>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</si>
  <si>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</si>
  <si>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</si>
  <si>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</si>
  <si>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</si>
  <si>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</si>
  <si>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</si>
  <si>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</si>
  <si>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</si>
  <si>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</si>
  <si>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</si>
  <si>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</si>
  <si>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</si>
  <si>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</si>
  <si>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</si>
  <si>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</si>
  <si>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</si>
  <si>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</si>
  <si>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</si>
  <si>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</si>
  <si>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</si>
  <si>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</si>
  <si>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</si>
  <si>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</si>
  <si>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</si>
  <si>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</si>
  <si>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</si>
  <si>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</si>
  <si>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</si>
  <si>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</si>
  <si>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</si>
  <si>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</si>
  <si>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</si>
  <si>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</si>
  <si>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</si>
  <si>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</si>
  <si>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</si>
  <si>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</si>
  <si>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</si>
  <si>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</si>
  <si>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</si>
  <si>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</si>
  <si>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</si>
  <si>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</si>
  <si>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</si>
  <si>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</si>
  <si>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</si>
  <si>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</si>
  <si>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</si>
  <si>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</si>
  <si>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</si>
  <si>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</si>
  <si>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</si>
  <si>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</si>
  <si>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</si>
  <si>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</si>
  <si>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</si>
  <si>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</si>
  <si>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</si>
  <si>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</si>
  <si>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</si>
  <si>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</si>
  <si>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</si>
  <si>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</si>
  <si>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</si>
  <si>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</si>
  <si>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</si>
  <si>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</si>
  <si>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</si>
  <si>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</si>
  <si>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</si>
  <si>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</si>
  <si>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</si>
  <si>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</si>
  <si>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</si>
  <si>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</si>
  <si>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</si>
  <si>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</si>
  <si>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</si>
  <si>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</si>
  <si>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</si>
  <si>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</si>
  <si>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</si>
  <si>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</si>
  <si>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</si>
  <si>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</si>
  <si>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</si>
  <si>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</si>
  <si>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</si>
  <si>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</si>
  <si>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</si>
  <si>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</si>
  <si>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</si>
  <si>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</si>
  <si>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</si>
  <si>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</si>
  <si>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</si>
  <si>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</si>
  <si>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</si>
  <si>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</si>
  <si>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</si>
  <si>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</si>
  <si>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</si>
  <si>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</si>
  <si>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</si>
  <si>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</si>
  <si>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</si>
  <si>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</si>
  <si>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</si>
  <si>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</si>
  <si>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</si>
  <si>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</si>
  <si>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</si>
  <si>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</si>
  <si>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</si>
  <si>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</si>
  <si>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</si>
  <si>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</si>
  <si>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</si>
  <si>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</si>
  <si>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</si>
  <si>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</si>
  <si>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</si>
  <si>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</si>
  <si>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</si>
  <si>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</si>
  <si>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</si>
  <si>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</si>
  <si>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</si>
  <si>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</si>
  <si>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</si>
  <si>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</si>
  <si>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</si>
  <si>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</si>
  <si>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</si>
  <si>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</si>
  <si>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</si>
  <si>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</si>
  <si>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</si>
  <si>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</si>
  <si>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</si>
  <si>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</si>
  <si>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</si>
  <si>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</si>
  <si>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</si>
  <si>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</si>
  <si>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</si>
  <si>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</si>
  <si>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</si>
  <si>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</si>
  <si>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</si>
  <si>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</si>
  <si>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</si>
  <si>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</si>
  <si>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</si>
  <si>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</si>
  <si>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</si>
  <si>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</si>
  <si>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</si>
  <si>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</si>
  <si>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</si>
  <si>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</si>
  <si>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</si>
  <si>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</si>
  <si>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</si>
  <si>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</si>
  <si>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</si>
  <si>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</si>
  <si>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</si>
  <si>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</si>
  <si>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</si>
  <si>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</si>
  <si>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</si>
  <si>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</si>
  <si>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</si>
  <si>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</si>
  <si>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</si>
  <si>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</si>
  <si>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</si>
  <si>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</si>
  <si>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</si>
  <si>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</si>
  <si>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</si>
  <si>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</si>
  <si>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</si>
  <si>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</si>
  <si>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</si>
  <si>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</si>
  <si>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</si>
  <si>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</si>
  <si>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</si>
  <si>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</si>
  <si>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</si>
  <si>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</si>
  <si>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</si>
  <si>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</si>
  <si>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</si>
  <si>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</si>
  <si>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</si>
  <si>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</si>
  <si>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</si>
  <si>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</si>
  <si>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</si>
  <si>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</si>
  <si>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</si>
  <si>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</si>
  <si>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</si>
  <si>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</si>
  <si>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</si>
  <si>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</si>
  <si>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</si>
  <si>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</si>
  <si>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</si>
  <si>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</si>
  <si>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</si>
  <si>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</si>
  <si>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</si>
  <si>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</si>
  <si>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</si>
  <si>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</si>
  <si>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</si>
  <si>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</si>
  <si>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</si>
  <si>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</si>
  <si>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</si>
  <si>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</si>
  <si>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</si>
  <si>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</si>
  <si>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</si>
  <si>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</si>
  <si>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</si>
  <si>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</si>
  <si>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</si>
  <si>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</si>
  <si>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</si>
  <si>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</si>
  <si>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</si>
  <si>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</si>
  <si>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</si>
  <si>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</si>
  <si>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</si>
  <si>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</si>
  <si>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</si>
  <si>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</si>
  <si>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</si>
  <si>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</si>
  <si>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</si>
  <si>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</si>
  <si>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</si>
  <si>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</si>
  <si>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</si>
  <si>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</si>
  <si>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</si>
  <si>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</si>
  <si>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</si>
  <si>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</si>
  <si>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</si>
  <si>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</si>
  <si>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</si>
  <si>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</si>
  <si>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</si>
  <si>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</si>
  <si>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</si>
  <si>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</si>
  <si>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</si>
  <si>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</si>
  <si>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</si>
  <si>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</si>
  <si>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</si>
  <si>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</si>
  <si>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</si>
  <si>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</si>
  <si>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</si>
  <si>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</si>
  <si>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</si>
  <si>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</si>
  <si>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</si>
  <si>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</si>
  <si>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</si>
  <si>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</si>
  <si>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</si>
  <si>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</si>
  <si>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</si>
  <si>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</si>
  <si>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</si>
  <si>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</si>
  <si>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</si>
  <si>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</si>
  <si>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</si>
  <si>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</si>
  <si>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</si>
  <si>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</si>
  <si>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</si>
  <si>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</si>
  <si>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</si>
  <si>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</si>
  <si>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</si>
  <si>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</si>
  <si>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</si>
  <si>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</si>
  <si>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</si>
  <si>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</si>
  <si>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</si>
  <si>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</si>
  <si>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</si>
  <si>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</si>
  <si>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</si>
  <si>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</si>
  <si>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</si>
  <si>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</si>
  <si>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</si>
  <si>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</si>
  <si>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</si>
  <si>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</si>
  <si>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</si>
  <si>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</si>
  <si>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</si>
  <si>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</si>
  <si>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</si>
  <si>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</si>
  <si>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</si>
  <si>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</si>
  <si>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</si>
  <si>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</si>
  <si>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</si>
  <si>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</si>
  <si>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</si>
  <si>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</si>
  <si>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</si>
  <si>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</si>
  <si>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</si>
  <si>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</si>
  <si>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</si>
  <si>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</si>
  <si>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</si>
  <si>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</si>
  <si>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</si>
  <si>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</si>
  <si>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</si>
  <si>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</si>
  <si>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</si>
  <si>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</si>
  <si>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</si>
  <si>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</si>
  <si>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</si>
  <si>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</si>
  <si>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</si>
  <si>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</si>
  <si>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</si>
  <si>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</si>
  <si>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</si>
  <si>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</si>
  <si>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</si>
  <si>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</si>
  <si>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</si>
  <si>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</si>
  <si>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</si>
  <si>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</si>
  <si>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</si>
  <si>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</si>
  <si>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</si>
  <si>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</si>
  <si>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</si>
  <si>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</si>
  <si>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</si>
  <si>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</si>
  <si>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</si>
  <si>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</si>
  <si>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</si>
  <si>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</si>
  <si>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</si>
  <si>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</si>
  <si>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</si>
  <si>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</si>
  <si>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</si>
  <si>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</si>
  <si>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</si>
  <si>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</si>
  <si>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</si>
  <si>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</si>
  <si>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</si>
  <si>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</si>
  <si>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</si>
  <si>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</si>
  <si>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</si>
  <si>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</si>
  <si>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</si>
  <si>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</si>
  <si>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</si>
  <si>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</si>
  <si>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</si>
  <si>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</si>
  <si>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</si>
  <si>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</si>
  <si>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</si>
  <si>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</si>
  <si>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</si>
  <si>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</si>
  <si>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</si>
  <si>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</si>
  <si>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</si>
  <si>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</si>
  <si>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</si>
  <si>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</si>
  <si>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</si>
  <si>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</si>
  <si>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</si>
  <si>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</si>
  <si>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</si>
  <si>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</si>
  <si>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</si>
  <si>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</si>
  <si>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</si>
  <si>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</si>
  <si>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</si>
  <si>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</si>
  <si>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</si>
  <si>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</si>
  <si>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</si>
  <si>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</si>
  <si>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</si>
  <si>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</si>
  <si>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</si>
  <si>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</si>
  <si>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</si>
  <si>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</si>
  <si>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</si>
  <si>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</si>
  <si>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</si>
  <si>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</si>
  <si>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</si>
  <si>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</si>
  <si>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</si>
  <si>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</si>
  <si>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</si>
  <si>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</si>
  <si>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</si>
  <si>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</si>
  <si>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</si>
  <si>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</si>
  <si>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</si>
  <si>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</si>
  <si>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</si>
  <si>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</si>
  <si>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</si>
  <si>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</si>
  <si>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</si>
  <si>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</si>
  <si>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</si>
  <si>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</si>
  <si>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</si>
  <si>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</si>
  <si>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</si>
  <si>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</si>
  <si>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</si>
  <si>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</si>
  <si>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</si>
  <si>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</si>
  <si>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</si>
  <si>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</si>
  <si>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</si>
  <si>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</si>
  <si>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</si>
  <si>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</si>
  <si>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</si>
  <si>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</si>
  <si>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</si>
  <si>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</si>
  <si>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</si>
  <si>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</si>
  <si>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</si>
  <si>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</si>
  <si>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</si>
  <si>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</si>
  <si>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</si>
  <si>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</si>
  <si>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</si>
  <si>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</si>
  <si>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</si>
  <si>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</si>
  <si>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</si>
  <si>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</si>
  <si>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</si>
  <si>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</si>
  <si>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</si>
  <si>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</si>
  <si>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</si>
  <si>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</si>
  <si>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</si>
  <si>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</si>
  <si>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</si>
  <si>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</si>
  <si>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</si>
  <si>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</si>
  <si>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</si>
  <si>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</si>
  <si>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</si>
  <si>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</si>
  <si>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</si>
  <si>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</si>
  <si>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</si>
  <si>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</si>
  <si>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</si>
  <si>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</si>
  <si>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</si>
  <si>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</si>
  <si>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</si>
  <si>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</si>
  <si>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</si>
  <si>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</si>
  <si>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</si>
  <si>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</si>
  <si>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</si>
  <si>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</si>
  <si>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</si>
  <si>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</si>
  <si>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</si>
  <si>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</si>
  <si>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</si>
  <si>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</si>
  <si>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</si>
  <si>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</si>
  <si>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</si>
  <si>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</si>
  <si>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</si>
  <si>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</si>
  <si>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</si>
  <si>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</si>
  <si>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</si>
  <si>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</si>
  <si>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</si>
  <si>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</si>
  <si>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</si>
  <si>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</si>
  <si>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</si>
  <si>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</si>
  <si>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</si>
  <si>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</si>
  <si>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</si>
  <si>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</si>
  <si>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</si>
  <si>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</si>
  <si>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</si>
  <si>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</si>
  <si>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</si>
  <si>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</si>
  <si>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</si>
  <si>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</si>
  <si>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</si>
  <si>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</si>
  <si>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</si>
  <si>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</si>
  <si>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</si>
  <si>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</si>
  <si>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</si>
  <si>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</si>
  <si>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</si>
  <si>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</si>
  <si>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</si>
  <si>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</si>
  <si>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</si>
  <si>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</si>
  <si>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</si>
  <si>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</si>
  <si>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</si>
  <si>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</si>
  <si>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</si>
  <si>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</si>
  <si>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</si>
  <si>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</si>
  <si>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</si>
  <si>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</si>
  <si>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</si>
  <si>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</si>
  <si>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</si>
  <si>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</si>
  <si>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</si>
  <si>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</si>
  <si>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</si>
  <si>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</si>
  <si>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</si>
  <si>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</si>
  <si>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</si>
  <si>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</si>
  <si>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</si>
  <si>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</si>
  <si>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</si>
  <si>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</si>
  <si>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</si>
  <si>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</si>
  <si>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</si>
  <si>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</si>
  <si>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</si>
  <si>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</si>
  <si>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</si>
  <si>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</si>
  <si>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</si>
  <si>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</si>
  <si>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</si>
  <si>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</si>
  <si>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</si>
  <si>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</si>
  <si>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</si>
  <si>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</si>
  <si>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</si>
  <si>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</si>
  <si>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</si>
  <si>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</si>
  <si>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</si>
  <si>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</si>
  <si>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</si>
  <si>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</si>
  <si>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</si>
  <si>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</si>
  <si>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</si>
  <si>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</si>
  <si>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</si>
  <si>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</si>
  <si>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</si>
  <si>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</si>
  <si>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</si>
  <si>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</si>
  <si>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</si>
  <si>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</si>
  <si>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</si>
  <si>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</si>
  <si>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</si>
  <si>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</si>
  <si>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</si>
  <si>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</si>
  <si>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</si>
  <si>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</si>
  <si>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</si>
  <si>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</si>
  <si>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</si>
  <si>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</si>
  <si>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</si>
  <si>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</si>
  <si>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</si>
  <si>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</si>
  <si>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</si>
  <si>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</si>
  <si>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</si>
  <si>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</si>
  <si>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</si>
  <si>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</si>
  <si>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</si>
  <si>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</si>
  <si>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</si>
  <si>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</si>
  <si>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</si>
  <si>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</si>
  <si>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</si>
  <si>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</si>
  <si>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</si>
  <si>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</si>
  <si>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</si>
  <si>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</si>
  <si>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</si>
  <si>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</si>
  <si>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</si>
  <si>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</si>
  <si>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</si>
  <si>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</si>
  <si>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</si>
  <si>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</si>
  <si>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</si>
  <si>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</si>
  <si>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</si>
  <si>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</si>
  <si>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</si>
  <si>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</si>
  <si>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</si>
  <si>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</si>
  <si>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</si>
  <si>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</si>
  <si>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</si>
  <si>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</si>
  <si>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</si>
  <si>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</si>
  <si>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</si>
  <si>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</si>
  <si>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</si>
  <si>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</si>
  <si>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</si>
  <si>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</si>
  <si>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</si>
  <si>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</si>
  <si>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</si>
  <si>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</si>
  <si>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</si>
  <si>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</si>
  <si>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</si>
  <si>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</si>
  <si>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</si>
  <si>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</si>
  <si>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</si>
  <si>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</si>
  <si>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</si>
  <si>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</si>
  <si>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</si>
  <si>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</si>
  <si>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</si>
  <si>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</si>
  <si>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</si>
  <si>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</si>
  <si>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</si>
  <si>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</si>
  <si>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</si>
  <si>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</si>
  <si>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</si>
  <si>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</si>
  <si>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</si>
  <si>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</si>
  <si>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</si>
  <si>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</si>
  <si>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</si>
  <si>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</si>
  <si>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</si>
  <si>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</si>
  <si>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</si>
  <si>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</si>
  <si>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</si>
  <si>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</si>
  <si>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</si>
  <si>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</si>
  <si>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</si>
  <si>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</si>
  <si>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</si>
  <si>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</si>
  <si>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</si>
  <si>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</si>
  <si>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</si>
  <si>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</si>
  <si>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</si>
  <si>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</si>
  <si>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</si>
  <si>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</si>
  <si>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</si>
  <si>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</si>
  <si>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</si>
  <si>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</si>
  <si>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</si>
  <si>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</si>
  <si>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</si>
  <si>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</si>
  <si>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</si>
  <si>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</si>
  <si>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</si>
  <si>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</si>
  <si>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</si>
  <si>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</si>
  <si>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</si>
  <si>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</si>
  <si>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</si>
  <si>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</si>
  <si>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</si>
  <si>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</si>
  <si>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</si>
  <si>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</si>
  <si>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</si>
  <si>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</si>
  <si>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</si>
  <si>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</si>
  <si>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</si>
  <si>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</si>
  <si>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</si>
  <si>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</si>
  <si>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</si>
  <si>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</si>
  <si>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</si>
  <si>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</si>
  <si>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</si>
  <si>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</si>
  <si>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</si>
  <si>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</si>
  <si>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</si>
  <si>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</si>
  <si>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</si>
  <si>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</si>
  <si>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</si>
  <si>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</si>
  <si>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</si>
  <si>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</si>
  <si>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</si>
  <si>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</si>
  <si>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</si>
  <si>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</si>
  <si>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</si>
  <si>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</si>
  <si>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</si>
  <si>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</si>
  <si>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</si>
  <si>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</si>
  <si>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</si>
  <si>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</si>
  <si>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</si>
  <si>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</si>
  <si>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</si>
  <si>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</si>
  <si>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</si>
  <si>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</si>
  <si>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</si>
  <si>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</si>
  <si>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</si>
  <si>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</si>
  <si>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</si>
  <si>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</si>
  <si>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</si>
  <si>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</si>
  <si>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</si>
  <si>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</si>
  <si>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</si>
  <si>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</si>
  <si>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</si>
  <si>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</si>
  <si>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</si>
  <si>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</si>
  <si>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</si>
  <si>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</si>
  <si>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</si>
  <si>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</si>
  <si>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</si>
  <si>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</si>
  <si>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</si>
  <si>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</si>
  <si>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</si>
  <si>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</si>
  <si>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</si>
  <si>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</si>
  <si>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</si>
  <si>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</si>
  <si>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</si>
  <si>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</si>
  <si>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</si>
  <si>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</si>
  <si>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</si>
  <si>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</si>
  <si>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</si>
  <si>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</si>
  <si>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</si>
  <si>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</si>
  <si>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</si>
  <si>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</si>
  <si>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</si>
  <si>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</si>
  <si>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</si>
  <si>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</si>
  <si>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</si>
  <si>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</si>
  <si>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</si>
  <si>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</si>
  <si>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</si>
  <si>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</si>
  <si>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</si>
  <si>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</si>
  <si>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</si>
  <si>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</si>
  <si>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</si>
  <si>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</si>
  <si>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</si>
  <si>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</si>
  <si>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</si>
  <si>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</si>
  <si>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</si>
  <si>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</si>
  <si>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</si>
  <si>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</si>
  <si>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</si>
  <si>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</si>
  <si>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</si>
  <si>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</si>
  <si>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</si>
  <si>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</si>
  <si>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</si>
  <si>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</si>
  <si>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</si>
  <si>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</si>
  <si>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</si>
  <si>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</si>
  <si>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</si>
  <si>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</si>
  <si>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</si>
  <si>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</si>
  <si>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</si>
  <si>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</si>
  <si>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</si>
  <si>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</si>
  <si>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</si>
  <si>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</si>
  <si>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</si>
  <si>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</si>
  <si>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</si>
  <si>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</si>
  <si>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</si>
  <si>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</si>
  <si>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</si>
  <si>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</si>
  <si>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</si>
  <si>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</si>
  <si>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</si>
  <si>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</si>
  <si>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</si>
  <si>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</si>
  <si>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</si>
  <si>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</si>
  <si>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</si>
  <si>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</si>
  <si>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</si>
  <si>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</si>
  <si>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</si>
  <si>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</si>
  <si>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</si>
  <si>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</si>
  <si>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</si>
  <si>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</si>
  <si>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</si>
  <si>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</si>
  <si>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</si>
  <si>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</si>
  <si>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</si>
  <si>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</si>
  <si>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</si>
  <si>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</si>
  <si>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</si>
  <si>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</si>
  <si>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</si>
  <si>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</si>
  <si>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</si>
  <si>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</si>
  <si>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</si>
  <si>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</si>
  <si>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</si>
  <si>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</si>
  <si>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</si>
  <si>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</si>
  <si>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</si>
  <si>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</si>
  <si>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</si>
  <si>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</si>
  <si>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</si>
  <si>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</si>
  <si>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</si>
  <si>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</si>
  <si>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</si>
  <si>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</si>
  <si>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</si>
  <si>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</si>
  <si>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</si>
  <si>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</si>
  <si>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</si>
  <si>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</si>
  <si>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</si>
  <si>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</si>
  <si>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</si>
  <si>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</si>
  <si>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</si>
  <si>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</si>
  <si>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</si>
  <si>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</si>
  <si>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</si>
  <si>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</si>
  <si>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</si>
  <si>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</si>
  <si>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</si>
  <si>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</si>
  <si>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</si>
  <si>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</si>
  <si>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</si>
  <si>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</si>
  <si>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</si>
  <si>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</si>
  <si>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</si>
  <si>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</si>
  <si>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</si>
  <si>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</si>
  <si>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</si>
  <si>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</si>
  <si>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</si>
  <si>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</si>
  <si>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</si>
  <si>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</si>
  <si>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</si>
  <si>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</si>
  <si>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</si>
  <si>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</si>
  <si>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</si>
  <si>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</si>
  <si>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</si>
  <si>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</si>
  <si>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</si>
  <si>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</si>
  <si>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</si>
  <si>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</si>
  <si>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</si>
  <si>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</si>
  <si>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</si>
  <si>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</si>
  <si>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</si>
  <si>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</si>
  <si>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</si>
  <si>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</si>
  <si>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</si>
  <si>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</si>
  <si>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</si>
  <si>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</si>
  <si>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</si>
  <si>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</si>
  <si>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</si>
  <si>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</si>
  <si>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</si>
  <si>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</si>
  <si>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</si>
  <si>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</si>
  <si>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</si>
  <si>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</si>
  <si>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</si>
  <si>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</si>
  <si>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</si>
  <si>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</si>
  <si>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</si>
  <si>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</si>
  <si>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</si>
  <si>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</si>
  <si>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</si>
  <si>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</si>
  <si>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</si>
  <si>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</si>
  <si>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</si>
  <si>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</si>
  <si>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</si>
  <si>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</si>
  <si>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</si>
  <si>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</si>
  <si>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</si>
  <si>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</si>
  <si>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</si>
  <si>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</si>
  <si>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</si>
  <si>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</si>
  <si>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</si>
  <si>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</si>
  <si>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</si>
  <si>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</si>
  <si>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</si>
  <si>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</si>
  <si>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</si>
  <si>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</si>
  <si>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</si>
  <si>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</si>
  <si>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</si>
  <si>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</si>
  <si>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</si>
  <si>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</si>
  <si>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</si>
  <si>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</si>
  <si>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</si>
  <si>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</si>
  <si>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</si>
  <si>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</si>
  <si>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</si>
  <si>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</si>
  <si>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</si>
  <si>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</si>
  <si>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</si>
  <si>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</si>
  <si>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</si>
  <si>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</si>
  <si>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</si>
  <si>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</si>
  <si>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</si>
  <si>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</si>
  <si>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</si>
  <si>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</si>
  <si>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</si>
  <si>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</si>
  <si>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</si>
  <si>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</si>
  <si>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</si>
  <si>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</si>
  <si>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</si>
  <si>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</si>
  <si>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</si>
  <si>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</si>
  <si>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</si>
  <si>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</si>
  <si>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</si>
  <si>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</si>
  <si>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</si>
  <si>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</si>
  <si>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</si>
  <si>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</si>
  <si>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</si>
  <si>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</si>
  <si>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</si>
  <si>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</si>
  <si>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</si>
  <si>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</si>
  <si>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</si>
  <si>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</si>
  <si>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</si>
  <si>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</si>
  <si>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</si>
  <si>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</si>
  <si>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</si>
  <si>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</si>
  <si>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</si>
  <si>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</si>
  <si>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</si>
  <si>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</si>
  <si>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</si>
  <si>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</si>
  <si>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</si>
  <si>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</si>
  <si>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</si>
  <si>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</si>
  <si>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</si>
  <si>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</si>
  <si>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</si>
  <si>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</si>
  <si>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</si>
  <si>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</si>
  <si>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</si>
  <si>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</si>
  <si>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</si>
  <si>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</si>
  <si>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</si>
  <si>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</si>
  <si>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</si>
  <si>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</si>
  <si>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</si>
  <si>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</si>
  <si>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</si>
  <si>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</si>
  <si>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</si>
  <si>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</si>
  <si>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</si>
  <si>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</si>
  <si>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</si>
  <si>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</si>
  <si>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</si>
  <si>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</si>
  <si>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</si>
  <si>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</si>
  <si>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</si>
  <si>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</si>
  <si>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</si>
  <si>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</si>
  <si>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</si>
  <si>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</si>
  <si>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</si>
  <si>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</si>
  <si>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</si>
  <si>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</si>
  <si>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</si>
  <si>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</si>
  <si>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</si>
  <si>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</si>
  <si>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</si>
  <si>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</si>
  <si>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</si>
  <si>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</si>
  <si>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</si>
  <si>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</si>
  <si>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</si>
  <si>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</si>
  <si>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</si>
  <si>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</si>
  <si>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</si>
  <si>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</si>
  <si>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</si>
  <si>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</si>
  <si>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</si>
  <si>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</si>
  <si>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</si>
  <si>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</si>
  <si>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</si>
  <si>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</si>
  <si>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</si>
  <si>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</si>
  <si>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</si>
  <si>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</si>
  <si>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</si>
  <si>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</si>
  <si>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</si>
  <si>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</si>
  <si>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</si>
  <si>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</si>
  <si>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</si>
  <si>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</si>
  <si>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</si>
  <si>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</si>
  <si>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</si>
  <si>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</si>
  <si>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</si>
  <si>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</si>
  <si>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</si>
  <si>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</si>
  <si>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</si>
  <si>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</si>
  <si>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</si>
  <si>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</si>
  <si>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</si>
  <si>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</si>
  <si>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</si>
  <si>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</si>
  <si>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</si>
  <si>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</si>
  <si>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</si>
  <si>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</si>
  <si>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</si>
  <si>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</si>
  <si>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</si>
  <si>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</si>
  <si>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</si>
  <si>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</si>
  <si>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</si>
  <si>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</si>
  <si>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</si>
  <si>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</si>
  <si>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</si>
  <si>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</si>
  <si>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</si>
  <si>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</si>
  <si>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</si>
  <si>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</si>
  <si>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</si>
  <si>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</si>
  <si>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</si>
  <si>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</si>
  <si>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</si>
  <si>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</si>
  <si>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</si>
  <si>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</si>
  <si>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</si>
  <si>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</si>
  <si>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</si>
  <si>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</si>
  <si>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</si>
  <si>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</si>
  <si>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</si>
  <si>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</si>
  <si>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</si>
  <si>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</si>
  <si>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</si>
  <si>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</si>
  <si>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</si>
  <si>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</si>
  <si>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</si>
  <si>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</si>
  <si>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</si>
  <si>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</si>
  <si>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</si>
  <si>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</si>
  <si>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</si>
  <si>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</si>
  <si>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</si>
  <si>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</si>
  <si>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</si>
  <si>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</si>
  <si>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</si>
  <si>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</si>
  <si>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</si>
  <si>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</si>
  <si>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</si>
  <si>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</si>
  <si>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</si>
  <si>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</si>
  <si>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</si>
  <si>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</si>
  <si>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</si>
  <si>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</si>
  <si>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</si>
  <si>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</si>
  <si>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</si>
  <si>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</si>
  <si>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</si>
  <si>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</si>
  <si>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</si>
  <si>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</si>
  <si>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</si>
  <si>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</si>
  <si>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</si>
  <si>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</si>
  <si>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</si>
  <si>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</si>
  <si>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</si>
  <si>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</si>
  <si>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</si>
  <si>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</si>
  <si>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</si>
  <si>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</si>
  <si>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</si>
  <si>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</si>
  <si>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</si>
  <si>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</si>
  <si>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</si>
  <si>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</si>
  <si>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</si>
  <si>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</si>
  <si>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</si>
  <si>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</si>
  <si>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</si>
  <si>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</si>
  <si>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</si>
  <si>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</si>
  <si>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</si>
  <si>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</si>
  <si>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</si>
  <si>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</si>
  <si>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</si>
  <si>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</si>
  <si>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</si>
  <si>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</si>
  <si>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</si>
  <si>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</si>
  <si>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</si>
  <si>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</si>
  <si>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</si>
  <si>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</si>
  <si>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</si>
  <si>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</si>
  <si>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</si>
  <si>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</si>
  <si>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</si>
  <si>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</si>
  <si>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</si>
  <si>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</si>
  <si>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</si>
  <si>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</si>
  <si>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</si>
  <si>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</si>
  <si>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</si>
  <si>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</si>
  <si>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</si>
  <si>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</si>
  <si>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</si>
  <si>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</si>
  <si>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</si>
  <si>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</si>
  <si>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</si>
  <si>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</si>
  <si>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</si>
  <si>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</si>
  <si>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</si>
  <si>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</si>
  <si>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</si>
  <si>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</si>
  <si>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</si>
  <si>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</si>
  <si>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</si>
  <si>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</si>
  <si>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</si>
  <si>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</si>
  <si>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</si>
  <si>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</si>
  <si>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</si>
  <si>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</si>
  <si>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</si>
  <si>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</si>
  <si>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</si>
  <si>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</si>
  <si>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</si>
  <si>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</si>
  <si>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</si>
  <si>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</si>
  <si>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</si>
  <si>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</si>
  <si>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</si>
  <si>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</si>
  <si>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</si>
  <si>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</si>
  <si>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</si>
  <si>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</si>
  <si>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</si>
  <si>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</si>
  <si>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</si>
  <si>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</si>
  <si>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</si>
  <si>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</si>
  <si>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</si>
  <si>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</si>
  <si>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</si>
  <si>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</si>
  <si>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</si>
  <si>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</si>
  <si>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</si>
  <si>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</si>
  <si>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</si>
  <si>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</si>
  <si>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</si>
  <si>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</si>
  <si>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</si>
  <si>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</si>
  <si>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</si>
  <si>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</si>
  <si>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</si>
  <si>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</si>
  <si>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</si>
  <si>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</si>
  <si>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</si>
  <si>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</si>
  <si>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</si>
  <si>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</si>
  <si>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</si>
  <si>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</si>
  <si>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</si>
  <si>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</si>
  <si>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</si>
  <si>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</si>
  <si>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</si>
  <si>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</si>
  <si>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</si>
  <si>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</si>
  <si>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</si>
  <si>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</si>
  <si>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</si>
  <si>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</si>
  <si>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</si>
  <si>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</si>
  <si>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</si>
  <si>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</si>
  <si>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</si>
  <si>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</si>
  <si>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</si>
  <si>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</si>
  <si>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</si>
  <si>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</si>
  <si>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</si>
  <si>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</si>
  <si>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</si>
  <si>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</si>
  <si>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</si>
  <si>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</si>
  <si>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</si>
  <si>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</si>
  <si>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</si>
  <si>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</si>
  <si>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</si>
  <si>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</si>
  <si>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</si>
  <si>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</si>
  <si>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</si>
  <si>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</si>
  <si>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</si>
  <si>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</si>
  <si>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</si>
  <si>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</si>
  <si>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</si>
  <si>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</si>
  <si>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</si>
  <si>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</si>
  <si>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</si>
  <si>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</si>
  <si>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</si>
  <si>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</si>
  <si>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</si>
  <si>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</si>
  <si>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</si>
  <si>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</si>
  <si>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</si>
  <si>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</si>
  <si>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</si>
  <si>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</si>
  <si>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</si>
  <si>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</si>
  <si>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</si>
  <si>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</si>
  <si>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</si>
  <si>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</si>
  <si>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</si>
  <si>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</si>
  <si>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</si>
  <si>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</si>
  <si>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</si>
  <si>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</si>
  <si>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</si>
  <si>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</si>
  <si>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</si>
  <si>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</si>
  <si>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</si>
  <si>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</si>
  <si>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</si>
  <si>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</si>
  <si>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</si>
  <si>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</si>
  <si>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</si>
  <si>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</si>
  <si>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</si>
  <si>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</si>
  <si>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</si>
  <si>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</si>
  <si>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</si>
  <si>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</si>
  <si>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</si>
  <si>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</si>
  <si>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</si>
  <si>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</si>
  <si>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</si>
  <si>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</si>
  <si>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</si>
  <si>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</si>
  <si>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</si>
  <si>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</si>
  <si>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</si>
  <si>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</si>
  <si>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</si>
  <si>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</si>
  <si>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</si>
  <si>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</si>
  <si>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</si>
  <si>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</si>
  <si>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</si>
  <si>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</si>
  <si>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</si>
  <si>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</si>
  <si>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</si>
  <si>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</si>
  <si>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</si>
  <si>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</si>
  <si>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</si>
  <si>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</si>
  <si>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</si>
  <si>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</si>
  <si>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</si>
  <si>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</si>
  <si>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</si>
  <si>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</si>
  <si>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</si>
  <si>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</si>
  <si>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</si>
  <si>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</si>
  <si>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</si>
  <si>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</si>
  <si>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</si>
  <si>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</si>
  <si>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</si>
  <si>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</si>
  <si>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</si>
  <si>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</si>
  <si>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</si>
  <si>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</si>
  <si>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</si>
  <si>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</si>
  <si>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</si>
  <si>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</si>
  <si>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</si>
  <si>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</si>
  <si>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</si>
  <si>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</si>
  <si>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</si>
  <si>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</si>
  <si>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</si>
  <si>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</si>
  <si>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</si>
  <si>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</si>
  <si>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</si>
  <si>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</si>
  <si>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</si>
  <si>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</si>
  <si>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</si>
  <si>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</si>
  <si>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</si>
  <si>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</si>
  <si>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</si>
  <si>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</si>
  <si>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</si>
  <si>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</si>
  <si>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</si>
  <si>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</si>
  <si>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</si>
  <si>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</si>
  <si>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</si>
  <si>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</si>
  <si>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</si>
  <si>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</si>
  <si>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</si>
  <si>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</si>
  <si>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</si>
  <si>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</si>
  <si>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</si>
  <si>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</si>
  <si>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</si>
  <si>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</si>
  <si>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</si>
  <si>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</si>
  <si>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</si>
  <si>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</si>
  <si>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</si>
  <si>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</si>
  <si>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</si>
  <si>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</si>
  <si>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</si>
  <si>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</si>
  <si>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</si>
  <si>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</si>
  <si>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</si>
  <si>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</si>
  <si>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</si>
  <si>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</si>
  <si>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</si>
  <si>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</si>
  <si>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</si>
  <si>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</si>
  <si>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</si>
  <si>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</si>
  <si>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</si>
  <si>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</si>
  <si>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</si>
  <si>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</si>
  <si>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</si>
  <si>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</si>
  <si>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</si>
  <si>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</si>
  <si>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</si>
  <si>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</si>
  <si>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</si>
  <si>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</si>
  <si>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</si>
  <si>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</si>
  <si>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</si>
  <si>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</si>
  <si>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</si>
  <si>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</si>
  <si>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</si>
  <si>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</si>
  <si>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</si>
  <si>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</si>
  <si>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</si>
  <si>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</si>
  <si>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</si>
  <si>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</si>
  <si>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</si>
  <si>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</si>
  <si>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</si>
  <si>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</si>
  <si>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</si>
  <si>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</si>
  <si>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</si>
  <si>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</si>
  <si>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</si>
  <si>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</si>
  <si>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</si>
  <si>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</si>
  <si>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</si>
  <si>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</si>
  <si>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</si>
  <si>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</si>
  <si>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</si>
  <si>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</si>
  <si>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</si>
  <si>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</si>
  <si>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</si>
  <si>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</si>
  <si>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</si>
  <si>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</si>
  <si>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</si>
  <si>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</si>
  <si>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</si>
  <si>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</si>
  <si>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</si>
  <si>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</si>
  <si>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</si>
  <si>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</si>
  <si>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</si>
  <si>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</si>
  <si>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</si>
  <si>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</si>
  <si>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</si>
  <si>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</si>
  <si>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</si>
  <si>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</si>
  <si>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</si>
  <si>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</si>
  <si>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</si>
  <si>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</si>
  <si>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</si>
  <si>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</si>
  <si>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</si>
  <si>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</si>
  <si>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</si>
  <si>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</si>
  <si>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</si>
  <si>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</si>
  <si>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</si>
  <si>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</si>
  <si>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</si>
  <si>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</si>
  <si>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</si>
  <si>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</si>
  <si>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</si>
  <si>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</si>
  <si>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</si>
  <si>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</si>
  <si>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</si>
  <si>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</si>
  <si>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</si>
  <si>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</si>
  <si>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</si>
  <si>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</si>
  <si>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</si>
  <si>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</si>
  <si>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</si>
  <si>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</si>
  <si>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</si>
  <si>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</si>
  <si>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</si>
  <si>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</si>
  <si>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</si>
  <si>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</si>
  <si>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</si>
  <si>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</si>
  <si>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</si>
  <si>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</si>
  <si>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</si>
  <si>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</si>
  <si>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</si>
  <si>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</si>
  <si>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</si>
  <si>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</si>
  <si>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</si>
  <si>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</si>
  <si>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</si>
  <si>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</si>
  <si>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</si>
  <si>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</si>
  <si>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</si>
  <si>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</si>
  <si>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</si>
  <si>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</si>
  <si>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</si>
  <si>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</si>
  <si>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</si>
  <si>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</si>
  <si>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</si>
  <si>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</si>
  <si>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</si>
  <si>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</si>
  <si>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</si>
  <si>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</si>
  <si>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</si>
  <si>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</si>
  <si>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</si>
  <si>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</si>
  <si>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</si>
  <si>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</si>
  <si>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</si>
  <si>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</si>
  <si>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</si>
  <si>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</si>
  <si>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</si>
  <si>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</si>
  <si>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</si>
  <si>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</si>
  <si>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</si>
  <si>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</si>
  <si>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</si>
  <si>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</si>
  <si>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</si>
  <si>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</si>
  <si>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</si>
  <si>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</si>
  <si>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</si>
  <si>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</si>
  <si>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</si>
  <si>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</si>
  <si>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</si>
  <si>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</si>
  <si>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</si>
  <si>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</si>
  <si>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</si>
  <si>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</si>
  <si>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</si>
  <si>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</si>
  <si>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</si>
  <si>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</si>
  <si>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</si>
  <si>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</si>
  <si>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</si>
  <si>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</si>
  <si>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</si>
  <si>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</si>
  <si>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</si>
  <si>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</si>
  <si>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</si>
  <si>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</si>
  <si>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</si>
  <si>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</si>
  <si>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</si>
  <si>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</si>
  <si>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</si>
  <si>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</si>
  <si>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</si>
  <si>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</si>
  <si>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</si>
  <si>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</si>
  <si>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</si>
  <si>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</si>
  <si>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</si>
  <si>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</si>
  <si>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</si>
  <si>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</si>
  <si>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</si>
  <si>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</si>
  <si>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</si>
  <si>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</si>
  <si>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</si>
  <si>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</si>
  <si>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</si>
  <si>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</si>
  <si>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</si>
  <si>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</si>
  <si>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</si>
  <si>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</si>
  <si>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</si>
  <si>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</si>
  <si>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</si>
  <si>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</si>
  <si>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</si>
  <si>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</si>
  <si>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</si>
  <si>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</si>
  <si>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</si>
  <si>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</si>
  <si>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</si>
  <si>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</si>
  <si>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</si>
  <si>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</si>
  <si>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</si>
  <si>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</si>
  <si>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</si>
  <si>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</si>
  <si>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</si>
  <si>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</si>
  <si>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</si>
  <si>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</si>
  <si>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</si>
  <si>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</si>
  <si>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</si>
  <si>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</si>
  <si>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</si>
  <si>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</si>
  <si>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</si>
  <si>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</si>
  <si>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</si>
  <si>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</si>
  <si>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</si>
  <si>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</si>
  <si>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</si>
  <si>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</si>
  <si>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</si>
  <si>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</si>
  <si>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</si>
  <si>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</si>
  <si>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</si>
  <si>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</si>
  <si>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</si>
  <si>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</si>
  <si>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</si>
  <si>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</si>
  <si>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</si>
  <si>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</si>
  <si>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</si>
  <si>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</si>
  <si>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</si>
  <si>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</si>
  <si>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</si>
  <si>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</si>
  <si>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</si>
  <si>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</si>
  <si>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</si>
  <si>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</si>
  <si>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</si>
  <si>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</si>
  <si>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</si>
  <si>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</si>
  <si>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</si>
  <si>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</si>
  <si>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</si>
  <si>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</si>
  <si>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</si>
  <si>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</si>
  <si>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</si>
  <si>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</si>
  <si>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</si>
  <si>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</si>
  <si>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</si>
  <si>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</si>
  <si>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</si>
  <si>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</si>
  <si>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</si>
  <si>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</si>
  <si>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</si>
  <si>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</si>
  <si>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</si>
  <si>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</si>
  <si>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</si>
  <si>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</si>
  <si>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</si>
  <si>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</si>
  <si>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</si>
  <si>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</si>
  <si>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</si>
  <si>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</si>
  <si>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</si>
  <si>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</si>
  <si>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</si>
  <si>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</si>
  <si>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</si>
  <si>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</si>
  <si>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</si>
  <si>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</si>
  <si>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</si>
  <si>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</si>
  <si>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</si>
  <si>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</si>
  <si>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</si>
  <si>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</si>
  <si>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</si>
  <si>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</si>
  <si>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</si>
  <si>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</si>
  <si>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</si>
  <si>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</si>
  <si>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</si>
  <si>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</si>
  <si>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</si>
  <si>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</si>
  <si>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</si>
  <si>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</si>
  <si>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</si>
  <si>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</si>
  <si>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</si>
  <si>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</si>
  <si>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</si>
  <si>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</si>
  <si>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</si>
  <si>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</si>
  <si>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</si>
  <si>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</si>
  <si>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</si>
  <si>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</si>
  <si>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</si>
  <si>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</si>
  <si>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</si>
  <si>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</si>
  <si>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</si>
  <si>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</si>
  <si>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</si>
  <si>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</si>
  <si>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</si>
  <si>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</si>
  <si>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</si>
  <si>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</si>
  <si>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</si>
  <si>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</si>
  <si>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</si>
  <si>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</si>
  <si>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</si>
  <si>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</si>
  <si>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</si>
  <si>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</si>
  <si>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</si>
  <si>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</si>
  <si>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</si>
  <si>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</si>
  <si>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</si>
  <si>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</si>
  <si>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</si>
  <si>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</si>
  <si>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</si>
  <si>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</si>
  <si>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</si>
  <si>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</si>
  <si>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</si>
  <si>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</si>
  <si>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</si>
  <si>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</si>
  <si>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</si>
  <si>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</si>
  <si>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</si>
  <si>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</si>
  <si>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</si>
  <si>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</si>
  <si>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</si>
  <si>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</si>
  <si>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</si>
  <si>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</si>
  <si>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</si>
  <si>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</si>
  <si>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</si>
  <si>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</si>
  <si>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</si>
  <si>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</si>
  <si>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</si>
  <si>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</si>
  <si>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</si>
  <si>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</si>
  <si>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</si>
  <si>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</si>
  <si>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</si>
  <si>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</si>
  <si>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</si>
  <si>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</si>
  <si>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</si>
  <si>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</si>
  <si>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</si>
  <si>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</si>
  <si>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</si>
  <si>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</si>
  <si>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</si>
  <si>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</si>
  <si>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</si>
  <si>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</si>
  <si>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</si>
  <si>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</si>
  <si>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</si>
  <si>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</si>
  <si>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</si>
  <si>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</si>
  <si>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</si>
  <si>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</si>
  <si>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</si>
  <si>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</si>
  <si>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</si>
  <si>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</si>
  <si>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</si>
  <si>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</si>
  <si>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</si>
  <si>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</si>
  <si>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</si>
  <si>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</si>
  <si>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</si>
  <si>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</si>
  <si>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</si>
  <si>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</si>
  <si>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</si>
  <si>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</si>
  <si>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</si>
  <si>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</si>
  <si>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</si>
  <si>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</si>
  <si>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</si>
  <si>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</si>
  <si>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</si>
  <si>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</si>
  <si>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</si>
  <si>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</si>
  <si>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</si>
  <si>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</si>
  <si>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</si>
  <si>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</si>
  <si>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</si>
  <si>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</si>
  <si>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</si>
  <si>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</si>
  <si>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</si>
  <si>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</si>
  <si>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</si>
  <si>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</si>
  <si>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</si>
  <si>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</si>
  <si>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</si>
  <si>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</si>
  <si>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</si>
  <si>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</si>
  <si>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</si>
  <si>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</si>
  <si>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</si>
  <si>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</si>
  <si>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</si>
  <si>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</si>
  <si>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</si>
  <si>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</si>
  <si>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</si>
  <si>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</si>
  <si>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</si>
  <si>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</si>
  <si>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</si>
  <si>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</si>
  <si>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</si>
  <si>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</si>
  <si>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</si>
  <si>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</si>
  <si>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</si>
  <si>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</si>
  <si>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</si>
  <si>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</si>
  <si>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</si>
  <si>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</si>
  <si>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</si>
  <si>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</si>
  <si>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</si>
  <si>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</si>
  <si>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</si>
  <si>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</si>
  <si>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</si>
  <si>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</si>
  <si>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</si>
  <si>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</si>
  <si>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</si>
  <si>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</si>
  <si>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</si>
  <si>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</si>
  <si>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</si>
  <si>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</si>
  <si>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</si>
  <si>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</si>
  <si>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</si>
  <si>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</si>
  <si>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</si>
  <si>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</si>
  <si>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</si>
  <si>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</si>
  <si>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</si>
  <si>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</si>
  <si>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</si>
  <si>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</si>
  <si>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</si>
  <si>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</si>
  <si>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</si>
  <si>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</si>
  <si>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</si>
  <si>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</si>
  <si>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</si>
  <si>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</si>
  <si>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</si>
  <si>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</si>
  <si>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</si>
  <si>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</si>
  <si>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</si>
  <si>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</si>
  <si>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</si>
  <si>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</si>
  <si>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</si>
  <si>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</si>
  <si>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</si>
  <si>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</si>
  <si>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</si>
  <si>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</si>
  <si>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</si>
  <si>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</si>
  <si>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</si>
  <si>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</si>
  <si>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</si>
  <si>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</si>
  <si>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</si>
  <si>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</si>
  <si>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</si>
  <si>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</si>
  <si>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</si>
  <si>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</si>
  <si>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</si>
  <si>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</si>
  <si>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</si>
  <si>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</si>
  <si>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</si>
  <si>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</si>
  <si>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</si>
  <si>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</si>
  <si>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</si>
  <si>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</si>
  <si>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</si>
  <si>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</si>
  <si>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</si>
  <si>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</si>
  <si>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</si>
  <si>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</si>
  <si>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</si>
  <si>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</si>
  <si>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</si>
  <si>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</si>
  <si>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</si>
  <si>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</si>
  <si>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</si>
  <si>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</si>
  <si>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</si>
  <si>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</si>
  <si>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</si>
  <si>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</si>
  <si>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</si>
  <si>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</si>
  <si>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</si>
  <si>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</si>
  <si>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</si>
  <si>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</si>
  <si>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</si>
  <si>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</si>
  <si>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</si>
  <si>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</si>
  <si>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</si>
  <si>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</si>
  <si>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</si>
  <si>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</si>
  <si>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</si>
  <si>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</si>
  <si>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</si>
  <si>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</si>
  <si>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</si>
  <si>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</si>
  <si>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</si>
  <si>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</si>
  <si>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</si>
  <si>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</si>
  <si>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</si>
  <si>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</si>
  <si>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</si>
  <si>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</si>
  <si>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</si>
  <si>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</si>
  <si>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</si>
  <si>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</si>
  <si>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</si>
  <si>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</si>
  <si>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</si>
  <si>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</si>
  <si>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</si>
  <si>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</si>
  <si>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</si>
  <si>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</si>
  <si>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</si>
  <si>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</si>
  <si>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</si>
  <si>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</si>
  <si>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</si>
  <si>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</si>
  <si>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</si>
  <si>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</si>
  <si>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</si>
  <si>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</si>
  <si>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</si>
  <si>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</si>
  <si>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</si>
  <si>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</si>
  <si>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</si>
  <si>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</si>
  <si>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</si>
  <si>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</si>
  <si>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</si>
  <si>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</si>
  <si>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</si>
  <si>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</si>
  <si>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</si>
  <si>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</si>
  <si>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</si>
  <si>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</si>
  <si>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</si>
  <si>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</si>
  <si>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</si>
  <si>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</si>
  <si>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</si>
  <si>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</si>
  <si>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</si>
  <si>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</si>
  <si>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</si>
  <si>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</si>
  <si>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</si>
  <si>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</si>
  <si>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</si>
  <si>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</si>
  <si>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</si>
  <si>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</si>
  <si>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</si>
  <si>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</si>
  <si>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</si>
  <si>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</si>
  <si>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</si>
  <si>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</si>
  <si>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</si>
  <si>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</si>
  <si>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</si>
  <si>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</si>
  <si>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</si>
  <si>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</si>
  <si>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</si>
  <si>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</si>
  <si>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</si>
  <si>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</si>
  <si>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</si>
  <si>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</si>
  <si>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</si>
  <si>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</si>
  <si>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</si>
  <si>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</si>
  <si>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</si>
  <si>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</si>
  <si>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</si>
  <si>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</si>
  <si>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</si>
  <si>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</si>
  <si>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</si>
  <si>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</si>
  <si>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</si>
  <si>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</si>
  <si>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</si>
  <si>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</si>
  <si>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</si>
  <si>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</si>
  <si>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</si>
  <si>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</si>
  <si>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</si>
  <si>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</si>
  <si>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</si>
  <si>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</si>
  <si>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</si>
  <si>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</si>
  <si>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</si>
  <si>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</si>
  <si>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</si>
  <si>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</si>
  <si>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</si>
  <si>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</si>
  <si>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</si>
  <si>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</si>
  <si>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</si>
  <si>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</si>
  <si>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</si>
  <si>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</si>
  <si>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</si>
  <si>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</si>
  <si>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</si>
  <si>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</si>
  <si>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</si>
  <si>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</si>
  <si>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</si>
  <si>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</si>
  <si>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</si>
  <si>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</si>
  <si>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</si>
  <si>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</si>
  <si>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</si>
  <si>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</si>
  <si>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</si>
  <si>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</si>
  <si>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</si>
  <si>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</si>
  <si>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</si>
  <si>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</si>
  <si>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</si>
  <si>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</si>
  <si>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</si>
  <si>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</si>
  <si>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</si>
  <si>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</si>
  <si>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</si>
  <si>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</si>
  <si>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</si>
  <si>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</si>
  <si>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</si>
  <si>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</si>
  <si>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</si>
  <si>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</si>
  <si>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</si>
  <si>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</si>
  <si>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</si>
  <si>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</si>
  <si>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</si>
  <si>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</si>
  <si>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</si>
  <si>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</si>
  <si>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</si>
  <si>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</si>
  <si>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</si>
  <si>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</si>
  <si>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</si>
  <si>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</si>
  <si>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</si>
  <si>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</si>
  <si>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</si>
  <si>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</si>
  <si>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</si>
  <si>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</si>
  <si>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</si>
  <si>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</si>
  <si>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</si>
  <si>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</si>
  <si>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</si>
  <si>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</si>
  <si>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</si>
  <si>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</si>
  <si>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</si>
  <si>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</si>
  <si>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</si>
  <si>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</si>
  <si>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</si>
  <si>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</si>
  <si>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</si>
  <si>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</si>
  <si>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</si>
  <si>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</si>
  <si>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</si>
  <si>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</si>
  <si>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</si>
  <si>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</si>
  <si>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</si>
  <si>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</si>
  <si>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</si>
  <si>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</si>
  <si>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</si>
  <si>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</si>
  <si>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</si>
  <si>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</si>
  <si>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</si>
  <si>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</si>
  <si>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</si>
  <si>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</si>
  <si>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</si>
  <si>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</si>
  <si>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</si>
  <si>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</si>
  <si>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</si>
  <si>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</si>
  <si>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</si>
  <si>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</si>
  <si>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</si>
  <si>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</si>
  <si>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</si>
  <si>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</si>
  <si>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</si>
  <si>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</si>
  <si>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</si>
  <si>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</si>
  <si>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</si>
  <si>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</si>
  <si>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</si>
  <si>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</si>
  <si>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</si>
  <si>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</si>
  <si>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</si>
  <si>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</si>
  <si>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</si>
  <si>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</si>
  <si>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</si>
  <si>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</si>
  <si>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</si>
  <si>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</si>
  <si>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</si>
  <si>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</si>
  <si>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</si>
  <si>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</si>
  <si>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</si>
  <si>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</si>
  <si>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</si>
  <si>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</si>
  <si>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</si>
  <si>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</si>
  <si>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</si>
  <si>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</si>
  <si>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</si>
  <si>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</si>
  <si>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</si>
  <si>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</si>
  <si>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</si>
  <si>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</si>
  <si>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</si>
  <si>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</si>
  <si>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</si>
  <si>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</si>
  <si>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</si>
  <si>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</si>
  <si>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</si>
  <si>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</si>
  <si>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</si>
  <si>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</si>
  <si>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</si>
  <si>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</si>
  <si>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</si>
  <si>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</si>
  <si>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</si>
  <si>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</si>
  <si>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</si>
  <si>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</si>
  <si>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</si>
  <si>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</si>
  <si>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</si>
  <si>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</si>
  <si>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</si>
  <si>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</si>
  <si>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</si>
  <si>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</si>
  <si>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</si>
  <si>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</si>
  <si>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</si>
  <si>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</si>
  <si>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</si>
  <si>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</si>
  <si>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</si>
  <si>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</si>
  <si>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</si>
  <si>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</si>
  <si>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</si>
  <si>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</si>
  <si>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</si>
  <si>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</si>
  <si>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</si>
  <si>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</si>
  <si>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</si>
  <si>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</si>
  <si>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</si>
  <si>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</si>
  <si>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</si>
  <si>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</si>
  <si>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</si>
  <si>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</si>
  <si>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</si>
  <si>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</si>
  <si>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</si>
  <si>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</si>
  <si>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</si>
  <si>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</si>
  <si>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</si>
  <si>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</si>
  <si>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</si>
  <si>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</si>
  <si>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</si>
  <si>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</si>
  <si>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</si>
  <si>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</si>
  <si>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</si>
  <si>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</si>
  <si>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</si>
  <si>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</si>
  <si>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</si>
  <si>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</si>
  <si>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</si>
  <si>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</si>
  <si>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</si>
  <si>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</si>
  <si>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</si>
  <si>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</si>
  <si>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</si>
  <si>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</si>
  <si>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</si>
  <si>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</si>
  <si>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</si>
  <si>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</si>
  <si>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</si>
  <si>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</si>
  <si>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</si>
  <si>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</si>
  <si>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</si>
  <si>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</si>
  <si>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</si>
  <si>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</si>
  <si>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</si>
  <si>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</si>
  <si>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</si>
  <si>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</si>
  <si>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</si>
  <si>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</si>
  <si>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</si>
  <si>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</si>
  <si>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</si>
  <si>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</si>
  <si>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</si>
  <si>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</si>
  <si>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</si>
  <si>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</si>
  <si>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</si>
  <si>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</si>
  <si>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</si>
  <si>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</si>
  <si>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</si>
  <si>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</si>
  <si>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</si>
  <si>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</si>
  <si>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</si>
  <si>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</si>
  <si>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</si>
  <si>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</si>
  <si>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</si>
  <si>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</si>
  <si>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</si>
  <si>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</si>
  <si>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</si>
  <si>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</si>
  <si>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</si>
  <si>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</si>
  <si>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</si>
  <si>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</si>
  <si>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</si>
  <si>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</si>
  <si>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</si>
  <si>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</si>
  <si>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</si>
  <si>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</si>
  <si>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</si>
  <si>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</si>
  <si>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</si>
  <si>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</si>
  <si>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</si>
  <si>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</si>
  <si>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</si>
  <si>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</si>
  <si>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</si>
  <si>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</si>
  <si>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</si>
  <si>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</si>
  <si>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</si>
  <si>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</si>
  <si>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</si>
  <si>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</si>
  <si>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</si>
  <si>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</si>
  <si>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</si>
  <si>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</si>
  <si>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</si>
  <si>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</si>
  <si>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</si>
  <si>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</si>
  <si>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</si>
  <si>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</si>
  <si>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</si>
  <si>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</si>
  <si>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</si>
  <si>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</si>
  <si>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</si>
  <si>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</si>
  <si>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</si>
  <si>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</si>
  <si>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</si>
  <si>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</si>
  <si>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</si>
  <si>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</si>
  <si>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</si>
  <si>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</si>
  <si>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</si>
  <si>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</si>
  <si>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</si>
  <si>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</si>
  <si>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</si>
  <si>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</si>
  <si>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</si>
  <si>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</si>
  <si>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</si>
  <si>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</si>
  <si>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</si>
  <si>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</si>
  <si>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</si>
  <si>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</si>
  <si>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</si>
  <si>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</si>
  <si>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</si>
  <si>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</si>
  <si>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</si>
  <si>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</si>
  <si>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</si>
  <si>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</si>
  <si>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</si>
  <si>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</si>
  <si>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</si>
  <si>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</si>
  <si>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</si>
  <si>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</si>
  <si>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</si>
  <si>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</si>
  <si>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</si>
  <si>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</si>
  <si>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</si>
  <si>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</si>
  <si>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</si>
  <si>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</si>
  <si>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</si>
  <si>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</si>
  <si>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</si>
  <si>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</si>
  <si>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</si>
  <si>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</si>
  <si>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</si>
  <si>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</si>
  <si>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</si>
  <si>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</si>
  <si>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</si>
  <si>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</si>
  <si>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</si>
  <si>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</si>
  <si>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</si>
  <si>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</si>
  <si>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</si>
  <si>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</si>
  <si>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</si>
  <si>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</si>
  <si>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</si>
  <si>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</si>
  <si>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</si>
  <si>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</si>
  <si>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</si>
  <si>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</si>
  <si>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</si>
  <si>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</si>
  <si>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</si>
  <si>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</si>
  <si>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</si>
  <si>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</si>
  <si>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</si>
  <si>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</si>
  <si>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</si>
  <si>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</si>
  <si>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</si>
  <si>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</si>
  <si>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</si>
  <si>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</si>
  <si>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</si>
  <si>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</si>
  <si>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</si>
  <si>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</si>
  <si>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</si>
  <si>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</si>
  <si>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</si>
  <si>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</si>
  <si>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</si>
  <si>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</si>
  <si>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</si>
  <si>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</si>
  <si>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</si>
  <si>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</si>
  <si>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</si>
  <si>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</si>
  <si>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</si>
  <si>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</si>
  <si>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</si>
  <si>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</si>
  <si>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</si>
  <si>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</si>
  <si>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</si>
  <si>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</si>
  <si>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</si>
  <si>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</si>
  <si>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</si>
  <si>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</si>
  <si>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</si>
  <si>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</si>
  <si>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</si>
  <si>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</si>
  <si>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</si>
  <si>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</si>
  <si>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</si>
  <si>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</si>
  <si>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</si>
  <si>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</si>
  <si>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</si>
  <si>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</si>
  <si>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</si>
  <si>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</si>
  <si>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</si>
  <si>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</si>
  <si>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</si>
  <si>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</si>
  <si>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</si>
  <si>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</si>
  <si>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</si>
  <si>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</si>
  <si>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</si>
  <si>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</si>
  <si>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</si>
  <si>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</si>
  <si>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</si>
  <si>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</si>
  <si>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</si>
  <si>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</si>
  <si>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</si>
  <si>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</si>
  <si>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</si>
  <si>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</si>
  <si>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</si>
  <si>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</si>
  <si>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</si>
  <si>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</si>
  <si>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</si>
  <si>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</si>
  <si>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</si>
  <si>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</si>
  <si>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</si>
  <si>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</si>
  <si>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</si>
  <si>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</si>
  <si>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</si>
  <si>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</si>
  <si>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</si>
  <si>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</si>
  <si>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</si>
  <si>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</si>
  <si>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</si>
  <si>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</si>
  <si>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</si>
  <si>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</si>
  <si>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</si>
  <si>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</si>
  <si>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</si>
  <si>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</si>
  <si>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</si>
  <si>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</si>
  <si>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</si>
  <si>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</si>
  <si>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</si>
  <si>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</si>
  <si>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</si>
  <si>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</si>
  <si>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</si>
  <si>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</si>
  <si>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</si>
  <si>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</si>
  <si>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</si>
  <si>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</si>
  <si>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</si>
  <si>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</si>
  <si>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</si>
  <si>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</si>
  <si>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</si>
  <si>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</si>
  <si>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</si>
  <si>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</si>
  <si>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</si>
  <si>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</si>
  <si>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</si>
  <si>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</si>
  <si>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</si>
  <si>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</si>
  <si>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</si>
  <si>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</si>
  <si>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</si>
  <si>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</si>
  <si>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</si>
  <si>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</si>
  <si>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</si>
  <si>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</si>
  <si>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</si>
  <si>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</si>
  <si>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</si>
  <si>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</si>
  <si>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</si>
  <si>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</si>
  <si>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</si>
  <si>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</si>
  <si>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</si>
  <si>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</si>
  <si>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</si>
  <si>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</si>
  <si>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</si>
  <si>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</si>
  <si>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</si>
  <si>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</si>
  <si>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</si>
  <si>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</si>
  <si>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</si>
  <si>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</si>
  <si>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</si>
  <si>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</si>
  <si>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</si>
  <si>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</si>
  <si>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</si>
  <si>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</si>
  <si>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</si>
  <si>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</si>
  <si>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</si>
  <si>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</si>
  <si>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</si>
  <si>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</si>
  <si>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</si>
  <si>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</si>
  <si>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</si>
  <si>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</si>
  <si>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</si>
  <si>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</si>
  <si>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</si>
  <si>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</si>
  <si>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</si>
  <si>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</si>
  <si>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</si>
  <si>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</si>
  <si>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</si>
  <si>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</si>
  <si>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</si>
  <si>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</si>
  <si>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</si>
  <si>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</si>
  <si>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</si>
  <si>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</si>
  <si>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</si>
  <si>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</si>
  <si>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</si>
  <si>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</si>
  <si>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</si>
  <si>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</si>
  <si>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</si>
  <si>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</si>
  <si>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</si>
  <si>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</si>
  <si>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</si>
  <si>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</si>
  <si>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</si>
  <si>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</si>
  <si>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</si>
  <si>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</si>
  <si>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</si>
  <si>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</si>
  <si>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</si>
  <si>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</si>
  <si>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</si>
  <si>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</si>
  <si>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</si>
  <si>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</si>
  <si>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</si>
  <si>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</si>
  <si>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</si>
  <si>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</si>
  <si>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</si>
  <si>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</si>
  <si>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</si>
  <si>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</si>
  <si>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</si>
  <si>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</si>
  <si>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</si>
  <si>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</si>
  <si>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</si>
  <si>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</si>
  <si>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</si>
  <si>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</si>
  <si>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</si>
  <si>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</si>
  <si>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</si>
  <si>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</si>
  <si>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</si>
  <si>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</si>
  <si>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</si>
  <si>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</si>
  <si>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</si>
  <si>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</si>
  <si>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</si>
  <si>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</si>
  <si>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</si>
  <si>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</si>
  <si>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</si>
  <si>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</si>
  <si>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</si>
  <si>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</si>
  <si>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</si>
  <si>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</si>
  <si>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</si>
  <si>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</si>
  <si>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</si>
  <si>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</si>
  <si>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</si>
  <si>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</si>
  <si>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</si>
  <si>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</si>
  <si>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</si>
  <si>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</si>
  <si>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</si>
  <si>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</si>
  <si>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</si>
  <si>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</si>
  <si>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</si>
  <si>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</si>
  <si>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</si>
  <si>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</si>
  <si>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</si>
  <si>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</si>
  <si>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</si>
  <si>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</si>
  <si>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</si>
  <si>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</si>
  <si>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</si>
  <si>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</si>
  <si>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</si>
  <si>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</si>
  <si>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</si>
  <si>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</si>
  <si>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</si>
  <si>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</si>
  <si>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</si>
  <si>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</si>
  <si>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</si>
  <si>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</si>
  <si>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</si>
  <si>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</si>
  <si>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</si>
  <si>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</si>
  <si>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</si>
  <si>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</si>
  <si>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</si>
  <si>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</si>
  <si>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</si>
  <si>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</si>
  <si>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</si>
  <si>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</si>
  <si>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</si>
  <si>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</si>
  <si>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</si>
  <si>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</si>
  <si>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</si>
  <si>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</si>
  <si>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</si>
  <si>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</si>
  <si>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</si>
  <si>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</si>
  <si>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</si>
  <si>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</si>
  <si>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</si>
  <si>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</si>
  <si>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</si>
  <si>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</si>
  <si>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</si>
  <si>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</si>
  <si>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</si>
  <si>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</si>
  <si>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</si>
  <si>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</si>
  <si>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</si>
  <si>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</si>
  <si>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</si>
  <si>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</si>
  <si>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</si>
  <si>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</si>
  <si>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</si>
  <si>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</si>
  <si>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</si>
  <si>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</si>
  <si>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</si>
  <si>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</si>
  <si>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</si>
  <si>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</si>
  <si>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</si>
  <si>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</si>
  <si>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</si>
  <si>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</si>
  <si>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</si>
  <si>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</si>
  <si>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</si>
  <si>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</si>
  <si>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</si>
  <si>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</si>
  <si>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</si>
  <si>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</si>
  <si>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</si>
  <si>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</si>
  <si>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</si>
  <si>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</si>
  <si>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</si>
  <si>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</si>
  <si>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</si>
  <si>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</si>
  <si>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</si>
  <si>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</si>
  <si>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</si>
  <si>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</si>
  <si>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</si>
  <si>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</si>
  <si>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</si>
  <si>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</si>
  <si>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</si>
  <si>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</si>
  <si>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</si>
  <si>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</si>
  <si>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</si>
  <si>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</si>
  <si>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</si>
  <si>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</si>
  <si>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</si>
  <si>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</si>
  <si>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</si>
  <si>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</si>
  <si>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</si>
  <si>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</si>
  <si>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</si>
  <si>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</si>
  <si>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</si>
  <si>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</si>
  <si>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</si>
  <si>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</si>
  <si>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</si>
  <si>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</si>
  <si>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</si>
  <si>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</si>
  <si>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</si>
  <si>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</si>
  <si>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</si>
  <si>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</si>
  <si>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</si>
  <si>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</si>
  <si>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</si>
  <si>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</si>
  <si>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</si>
  <si>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</si>
  <si>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</si>
  <si>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</si>
  <si>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</si>
  <si>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</si>
  <si>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</si>
  <si>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</si>
  <si>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</si>
  <si>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</si>
  <si>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</si>
  <si>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</si>
  <si>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</si>
  <si>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</si>
  <si>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</si>
  <si>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</si>
  <si>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</si>
  <si>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</si>
  <si>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</si>
  <si>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</si>
  <si>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</si>
  <si>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</si>
  <si>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</si>
  <si>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</si>
  <si>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</si>
  <si>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</si>
  <si>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</si>
  <si>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</si>
  <si>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</si>
  <si>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</si>
  <si>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</si>
  <si>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</si>
  <si>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</si>
  <si>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</si>
  <si>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</si>
  <si>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</si>
  <si>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</si>
  <si>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</si>
  <si>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</si>
  <si>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</si>
  <si>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</si>
  <si>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</si>
  <si>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</si>
  <si>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</si>
  <si>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</si>
  <si>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</si>
  <si>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</si>
  <si>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</si>
  <si>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</si>
  <si>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</si>
  <si>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</si>
  <si>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</si>
  <si>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</si>
  <si>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</si>
  <si>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</si>
  <si>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</si>
  <si>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</si>
  <si>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</si>
  <si>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</si>
  <si>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</si>
  <si>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</si>
  <si>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</si>
  <si>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</si>
  <si>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</si>
  <si>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</si>
  <si>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</si>
  <si>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</si>
  <si>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</si>
  <si>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</si>
  <si>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</si>
  <si>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</si>
  <si>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</si>
  <si>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</si>
  <si>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</si>
  <si>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</si>
  <si>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</si>
  <si>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</si>
  <si>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</si>
  <si>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</si>
  <si>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</si>
  <si>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</si>
  <si>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</si>
  <si>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</si>
  <si>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</si>
  <si>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</si>
  <si>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</si>
  <si>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</si>
  <si>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</si>
  <si>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</si>
  <si>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</si>
  <si>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</si>
  <si>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</si>
  <si>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</si>
  <si>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</si>
  <si>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</si>
  <si>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</si>
  <si>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</si>
  <si>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</si>
  <si>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</si>
  <si>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</si>
  <si>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</si>
  <si>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</si>
  <si>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</si>
  <si>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</si>
  <si>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</si>
  <si>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</si>
  <si>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</si>
  <si>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</si>
  <si>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</si>
  <si>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</si>
  <si>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</si>
  <si>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</si>
  <si>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</si>
  <si>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</si>
  <si>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</si>
  <si>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</si>
  <si>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</si>
  <si>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</si>
  <si>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</si>
  <si>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</si>
  <si>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</si>
  <si>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</si>
  <si>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</si>
  <si>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</si>
  <si>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</si>
  <si>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</si>
  <si>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</si>
  <si>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</si>
  <si>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</si>
  <si>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</si>
  <si>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</si>
  <si>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</si>
  <si>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</si>
  <si>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</si>
  <si>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</si>
  <si>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</si>
  <si>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</si>
  <si>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</si>
  <si>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</si>
  <si>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</si>
  <si>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</si>
  <si>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</si>
  <si>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</si>
  <si>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</si>
  <si>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</si>
  <si>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</si>
  <si>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</si>
  <si>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</si>
  <si>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</si>
  <si>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</si>
  <si>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</si>
  <si>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</si>
  <si>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</si>
  <si>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</si>
  <si>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</si>
  <si>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</si>
  <si>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</si>
  <si>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</si>
  <si>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</si>
  <si>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</si>
  <si>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</si>
  <si>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</si>
  <si>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</si>
  <si>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</si>
  <si>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</si>
  <si>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</si>
  <si>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</si>
  <si>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</si>
  <si>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</si>
  <si>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</si>
  <si>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</si>
  <si>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</si>
  <si>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</si>
  <si>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</si>
  <si>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</si>
  <si>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</si>
  <si>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</si>
  <si>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</si>
  <si>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</si>
  <si>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</si>
  <si>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</si>
  <si>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</si>
  <si>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</si>
  <si>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</si>
  <si>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</si>
  <si>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</si>
  <si>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</si>
  <si>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</si>
  <si>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</si>
  <si>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</si>
  <si>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</si>
  <si>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</si>
  <si>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</si>
  <si>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</si>
  <si>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</si>
  <si>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</si>
  <si>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</si>
  <si>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</si>
  <si>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</si>
  <si>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</si>
  <si>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</si>
  <si>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</si>
  <si>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</si>
  <si>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</si>
  <si>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</si>
  <si>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</si>
  <si>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</si>
  <si>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</si>
  <si>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</si>
  <si>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</si>
  <si>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</si>
  <si>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</si>
  <si>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</si>
  <si>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</si>
  <si>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</si>
  <si>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</si>
  <si>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</si>
  <si>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</si>
  <si>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</si>
  <si>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</si>
  <si>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</si>
  <si>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</si>
  <si>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</si>
  <si>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</si>
  <si>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</si>
  <si>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</si>
  <si>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</si>
  <si>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</si>
  <si>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</si>
  <si>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</si>
  <si>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</si>
  <si>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</si>
  <si>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</si>
  <si>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</si>
  <si>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</si>
  <si>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</si>
  <si>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</si>
  <si>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</si>
  <si>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</si>
  <si>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</si>
  <si>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</si>
  <si>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</si>
  <si>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</si>
  <si>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</si>
  <si>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</si>
  <si>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</si>
  <si>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</si>
  <si>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</si>
  <si>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</si>
  <si>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</si>
  <si>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</si>
  <si>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</si>
  <si>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</si>
  <si>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</si>
  <si>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</si>
  <si>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</si>
  <si>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</si>
  <si>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</si>
  <si>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</si>
  <si>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</si>
  <si>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</si>
  <si>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</si>
  <si>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</si>
  <si>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</si>
  <si>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</si>
  <si>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</si>
  <si>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</si>
  <si>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</si>
  <si>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</si>
  <si>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</si>
  <si>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</si>
  <si>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</si>
  <si>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</si>
  <si>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</si>
  <si>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</si>
  <si>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</si>
  <si>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</si>
  <si>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</si>
  <si>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</si>
  <si>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</si>
  <si>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</si>
  <si>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</si>
  <si>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</si>
  <si>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</si>
  <si>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</si>
  <si>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</si>
  <si>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</si>
  <si>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</si>
  <si>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</si>
  <si>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</si>
  <si>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</si>
  <si>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</si>
  <si>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</si>
  <si>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</si>
  <si>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</si>
  <si>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</si>
  <si>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</si>
  <si>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</si>
  <si>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</si>
  <si>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</si>
  <si>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</si>
  <si>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</si>
  <si>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</si>
  <si>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</si>
  <si>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</si>
  <si>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</si>
  <si>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</si>
  <si>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</si>
  <si>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</si>
  <si>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</si>
  <si>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</si>
  <si>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</si>
  <si>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</si>
  <si>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</si>
  <si>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</si>
  <si>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</si>
  <si>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</si>
  <si>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</si>
  <si>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</si>
  <si>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</si>
  <si>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</si>
  <si>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</si>
  <si>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</si>
  <si>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</si>
  <si>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</si>
  <si>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</si>
  <si>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</si>
  <si>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</si>
  <si>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</si>
  <si>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</si>
  <si>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</si>
  <si>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</si>
  <si>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</si>
  <si>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</si>
  <si>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</si>
  <si>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</si>
  <si>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</si>
  <si>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</si>
  <si>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</si>
  <si>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</si>
  <si>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</si>
  <si>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</si>
  <si>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</si>
  <si>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</si>
  <si>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</si>
  <si>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</si>
  <si>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</si>
  <si>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</si>
  <si>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</si>
  <si>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</si>
  <si>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</si>
  <si>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</si>
  <si>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</si>
  <si>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</si>
  <si>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</si>
  <si>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</si>
  <si>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</si>
  <si>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</si>
  <si>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</si>
  <si>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</si>
  <si>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</si>
  <si>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</si>
  <si>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</si>
  <si>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</si>
  <si>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</si>
  <si>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</si>
  <si>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</si>
  <si>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</si>
  <si>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</si>
  <si>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</si>
  <si>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</si>
  <si>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</si>
  <si>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</si>
  <si>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</si>
  <si>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</si>
  <si>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</si>
  <si>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</si>
  <si>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</si>
  <si>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</si>
  <si>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</si>
  <si>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</si>
  <si>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</si>
  <si>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</si>
  <si>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</si>
  <si>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</si>
  <si>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</si>
  <si>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</si>
  <si>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</si>
  <si>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</si>
  <si>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</si>
  <si>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</si>
  <si>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</si>
  <si>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</si>
  <si>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</si>
  <si>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</si>
  <si>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</si>
  <si>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</si>
  <si>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</si>
  <si>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</si>
  <si>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</si>
  <si>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</si>
  <si>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</si>
  <si>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</si>
  <si>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</si>
  <si>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</si>
  <si>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</si>
  <si>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</si>
  <si>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</si>
  <si>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</si>
  <si>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</si>
  <si>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</si>
  <si>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</si>
  <si>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</si>
  <si>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</si>
  <si>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</si>
  <si>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</si>
  <si>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</si>
  <si>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</si>
  <si>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</si>
  <si>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</si>
  <si>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</si>
  <si>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</si>
  <si>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</si>
  <si>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</si>
  <si>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</si>
  <si>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</si>
  <si>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</si>
  <si>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</si>
  <si>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</si>
  <si>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</si>
  <si>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</si>
  <si>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</si>
  <si>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</si>
  <si>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</si>
  <si>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</si>
  <si>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</si>
  <si>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</si>
  <si>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</si>
  <si>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</si>
  <si>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</si>
  <si>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</si>
  <si>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</si>
  <si>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</si>
  <si>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</si>
  <si>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</si>
  <si>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</si>
  <si>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</si>
  <si>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</si>
  <si>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</si>
  <si>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</si>
  <si>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</si>
  <si>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</si>
  <si>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</si>
  <si>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</si>
  <si>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</si>
  <si>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</si>
  <si>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</si>
  <si>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</si>
  <si>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</si>
  <si>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</si>
  <si>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</si>
  <si>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</si>
  <si>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</si>
  <si>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</si>
  <si>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</si>
  <si>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</si>
  <si>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</si>
  <si>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</si>
  <si>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</si>
  <si>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</si>
  <si>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</si>
  <si>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</si>
  <si>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</si>
  <si>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</si>
  <si>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</si>
  <si>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</si>
  <si>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</si>
  <si>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</si>
  <si>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</si>
  <si>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</si>
  <si>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</si>
  <si>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</si>
  <si>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</si>
  <si>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</si>
  <si>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</si>
  <si>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</si>
  <si>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</si>
  <si>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</si>
  <si>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</si>
  <si>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</si>
  <si>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</si>
  <si>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</si>
  <si>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</si>
  <si>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</si>
  <si>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</si>
  <si>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</si>
  <si>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</si>
  <si>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</si>
  <si>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</si>
  <si>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</si>
  <si>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</si>
  <si>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</si>
  <si>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</si>
  <si>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</si>
  <si>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</si>
  <si>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</si>
  <si>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</si>
  <si>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</si>
  <si>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</si>
  <si>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</si>
  <si>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</si>
  <si>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</si>
  <si>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</si>
  <si>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</si>
  <si>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</si>
  <si>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</si>
  <si>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</si>
  <si>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</si>
  <si>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</si>
  <si>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</si>
  <si>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</si>
  <si>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</si>
  <si>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</si>
  <si>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</si>
  <si>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</si>
  <si>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</si>
  <si>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</si>
  <si>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</si>
  <si>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</si>
  <si>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</si>
  <si>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</si>
  <si>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</si>
  <si>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</si>
  <si>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</si>
  <si>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</si>
  <si>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</si>
  <si>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</si>
  <si>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</si>
  <si>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</si>
  <si>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</si>
  <si>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</si>
  <si>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</si>
  <si>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</si>
  <si>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</si>
  <si>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</si>
  <si>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</si>
  <si>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</si>
  <si>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</si>
  <si>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</si>
  <si>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</si>
  <si>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</si>
  <si>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</si>
  <si>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</si>
  <si>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</si>
  <si>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</si>
  <si>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</si>
  <si>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</si>
  <si>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</si>
  <si>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</si>
  <si>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</si>
  <si>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</si>
  <si>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</si>
  <si>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</si>
  <si>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</si>
  <si>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</si>
  <si>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</si>
  <si>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</si>
  <si>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</si>
  <si>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</si>
  <si>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</si>
  <si>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</si>
  <si>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</si>
  <si>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</si>
  <si>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</si>
  <si>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</si>
  <si>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</si>
  <si>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</si>
  <si>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</si>
  <si>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</si>
  <si>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</si>
  <si>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</si>
  <si>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</si>
  <si>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</si>
  <si>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</si>
  <si>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</si>
  <si>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</si>
  <si>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</si>
  <si>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</si>
  <si>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</si>
  <si>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</si>
  <si>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</si>
  <si>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</si>
  <si>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</si>
  <si>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</si>
  <si>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</si>
  <si>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</si>
  <si>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</si>
  <si>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</si>
  <si>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</si>
  <si>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</si>
  <si>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</si>
  <si>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</si>
  <si>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</si>
  <si>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</si>
  <si>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</si>
  <si>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</si>
  <si>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</si>
  <si>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</si>
  <si>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</si>
  <si>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</si>
  <si>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</si>
  <si>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</si>
  <si>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</si>
  <si>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</si>
  <si>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</si>
  <si>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</si>
  <si>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</si>
  <si>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</si>
  <si>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</si>
  <si>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</si>
  <si>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</si>
  <si>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</si>
  <si>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</si>
  <si>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</si>
  <si>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</si>
  <si>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</si>
  <si>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</si>
  <si>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</si>
  <si>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</si>
  <si>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</si>
  <si>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</si>
  <si>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</si>
  <si>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</si>
  <si>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</si>
  <si>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</si>
  <si>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</si>
  <si>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</si>
  <si>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</si>
  <si>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</si>
  <si>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</si>
  <si>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</si>
  <si>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</si>
  <si>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</si>
  <si>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</si>
  <si>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</si>
  <si>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</si>
  <si>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</si>
  <si>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</si>
  <si>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</si>
  <si>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</si>
  <si>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</si>
  <si>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</si>
  <si>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</si>
  <si>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</si>
  <si>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</si>
  <si>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</si>
  <si>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</si>
  <si>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</si>
  <si>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</si>
  <si>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</si>
  <si>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</si>
  <si>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</si>
  <si>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</si>
  <si>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</si>
  <si>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</si>
  <si>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</si>
  <si>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</si>
  <si>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</si>
  <si>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</si>
  <si>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</si>
  <si>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</si>
  <si>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</si>
  <si>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</si>
  <si>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</si>
  <si>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</si>
  <si>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</si>
  <si>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</si>
  <si>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</si>
  <si>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</si>
  <si>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</si>
  <si>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</si>
  <si>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</si>
  <si>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</si>
  <si>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</si>
  <si>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</si>
  <si>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</si>
  <si>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</si>
  <si>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</si>
  <si>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</si>
  <si>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</si>
  <si>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</si>
  <si>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</si>
  <si>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</si>
  <si>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</si>
  <si>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</si>
  <si>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</si>
  <si>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</si>
  <si>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</si>
  <si>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</si>
  <si>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</si>
  <si>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</si>
  <si>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</si>
  <si>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</si>
  <si>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</si>
  <si>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</si>
  <si>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</si>
  <si>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</si>
  <si>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</si>
  <si>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</si>
  <si>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</si>
  <si>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</si>
  <si>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</si>
  <si>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</si>
  <si>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</si>
  <si>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</si>
  <si>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</si>
  <si>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</si>
  <si>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</si>
  <si>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</si>
  <si>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</si>
  <si>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</si>
  <si>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</si>
  <si>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</si>
  <si>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</si>
  <si>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</si>
  <si>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</si>
  <si>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</si>
  <si>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</si>
  <si>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</si>
  <si>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</si>
  <si>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</si>
  <si>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</si>
  <si>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</si>
  <si>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</si>
  <si>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</si>
  <si>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</si>
  <si>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</si>
  <si>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</si>
  <si>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</si>
  <si>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</si>
  <si>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</si>
  <si>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</si>
  <si>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</si>
  <si>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</si>
  <si>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</si>
  <si>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</si>
  <si>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</si>
  <si>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</si>
  <si>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</si>
  <si>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</si>
  <si>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</si>
  <si>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</si>
  <si>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</si>
  <si>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</si>
  <si>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</si>
  <si>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</si>
  <si>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</si>
  <si>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</si>
  <si>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</si>
  <si>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</si>
  <si>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</si>
  <si>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</si>
  <si>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</si>
  <si>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</si>
  <si>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</si>
  <si>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</si>
  <si>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</si>
  <si>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</si>
  <si>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</si>
  <si>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</si>
  <si>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</si>
  <si>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</si>
  <si>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</si>
  <si>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</si>
  <si>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</si>
  <si>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</si>
  <si>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</si>
  <si>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</si>
  <si>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</si>
  <si>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</si>
  <si>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</si>
  <si>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</si>
  <si>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</si>
  <si>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</si>
  <si>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</si>
  <si>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</si>
  <si>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</si>
  <si>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</si>
  <si>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</si>
  <si>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</si>
  <si>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</si>
  <si>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</si>
  <si>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</si>
  <si>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</si>
  <si>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</si>
  <si>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</si>
  <si>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</si>
  <si>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</si>
  <si>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</si>
  <si>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</si>
  <si>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</si>
  <si>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</si>
  <si>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</si>
  <si>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</si>
  <si>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</si>
  <si>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</si>
  <si>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</si>
  <si>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</si>
  <si>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</si>
  <si>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</si>
  <si>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</si>
  <si>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</si>
  <si>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</si>
  <si>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</si>
  <si>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</si>
  <si>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</si>
  <si>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</si>
  <si>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</si>
  <si>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</si>
  <si>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</si>
  <si>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</si>
  <si>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</si>
  <si>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</si>
  <si>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</si>
  <si>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</si>
  <si>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</si>
  <si>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</si>
  <si>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</si>
  <si>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</si>
  <si>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</si>
  <si>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</si>
  <si>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</si>
  <si>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</si>
  <si>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</si>
  <si>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</si>
  <si>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</si>
  <si>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</si>
  <si>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</si>
  <si>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</si>
  <si>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</si>
  <si>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</si>
  <si>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</si>
  <si>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</si>
  <si>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</si>
  <si>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</si>
  <si>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</si>
  <si>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</si>
  <si>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</si>
  <si>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</si>
  <si>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</si>
  <si>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</si>
  <si>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</si>
  <si>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</si>
  <si>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</si>
  <si>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</si>
  <si>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</si>
  <si>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</si>
  <si>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</si>
  <si>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</si>
  <si>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</si>
  <si>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</si>
  <si>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</si>
  <si>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</si>
  <si>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</si>
  <si>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</si>
  <si>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</si>
  <si>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</si>
  <si>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</si>
  <si>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</si>
  <si>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</si>
  <si>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</si>
  <si>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</si>
  <si>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</si>
  <si>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</si>
  <si>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</si>
  <si>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</si>
  <si>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</si>
  <si>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</si>
  <si>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</si>
  <si>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</si>
  <si>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</si>
  <si>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</si>
  <si>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</si>
  <si>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</si>
  <si>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</si>
  <si>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</si>
  <si>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</si>
  <si>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</si>
  <si>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</si>
  <si>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</si>
  <si>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</si>
  <si>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</si>
  <si>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</si>
  <si>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</si>
  <si>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</si>
  <si>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</si>
  <si>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</si>
  <si>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</si>
  <si>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</si>
  <si>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</si>
  <si>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</si>
  <si>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</si>
  <si>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</si>
  <si>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</si>
  <si>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</si>
  <si>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</si>
  <si>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</si>
  <si>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</si>
  <si>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</si>
  <si>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</si>
  <si>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</si>
  <si>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</si>
  <si>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</si>
  <si>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</si>
  <si>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</si>
  <si>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</si>
  <si>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</si>
  <si>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</si>
  <si>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</si>
  <si>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</si>
  <si>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</si>
  <si>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</si>
  <si>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</si>
  <si>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</si>
  <si>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</si>
  <si>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</si>
  <si>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</si>
  <si>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</si>
  <si>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</si>
  <si>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</si>
  <si>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</si>
  <si>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</si>
  <si>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</si>
  <si>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</si>
  <si>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</si>
  <si>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</si>
  <si>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</si>
  <si>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</si>
  <si>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</si>
  <si>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</si>
  <si>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</si>
  <si>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</si>
  <si>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</si>
  <si>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</si>
  <si>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</si>
  <si>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</si>
  <si>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</si>
  <si>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</si>
  <si>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</si>
  <si>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</si>
  <si>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</si>
  <si>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</si>
  <si>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</si>
  <si>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</si>
  <si>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</si>
  <si>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</si>
  <si>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</si>
  <si>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</si>
  <si>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</si>
  <si>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</si>
  <si>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</si>
  <si>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</si>
  <si>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</si>
  <si>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</si>
  <si>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</si>
  <si>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</si>
  <si>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</si>
  <si>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</si>
  <si>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</si>
  <si>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</si>
  <si>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</si>
  <si>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</si>
  <si>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</si>
  <si>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</si>
  <si>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</si>
  <si>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</si>
  <si>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</si>
  <si>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</si>
  <si>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</si>
  <si>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</si>
  <si>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</si>
  <si>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</si>
  <si>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</si>
  <si>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</si>
  <si>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</si>
  <si>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</si>
  <si>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</si>
  <si>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</si>
  <si>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</si>
  <si>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</si>
  <si>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</si>
  <si>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</si>
  <si>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</si>
  <si>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</si>
  <si>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</si>
  <si>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</si>
  <si>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</si>
  <si>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</si>
  <si>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</si>
  <si>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</si>
  <si>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</si>
  <si>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</si>
  <si>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</si>
  <si>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</si>
  <si>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</si>
  <si>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</si>
  <si>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</si>
  <si>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</si>
  <si>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</si>
  <si>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</si>
  <si>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</si>
  <si>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</si>
  <si>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</si>
  <si>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</si>
  <si>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</si>
  <si>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</si>
  <si>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</si>
  <si>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</si>
  <si>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</si>
  <si>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</si>
  <si>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</si>
  <si>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</si>
  <si>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</si>
  <si>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</si>
  <si>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</si>
  <si>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</si>
  <si>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</si>
  <si>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</si>
  <si>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</si>
  <si>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</si>
  <si>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</si>
  <si>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</si>
  <si>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</si>
  <si>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</si>
  <si>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</si>
  <si>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</si>
  <si>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</si>
  <si>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</si>
  <si>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</si>
  <si>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</si>
  <si>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</si>
  <si>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</si>
  <si>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</si>
  <si>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</si>
  <si>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</si>
  <si>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</si>
  <si>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</si>
  <si>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</si>
  <si>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</si>
  <si>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</si>
  <si>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</si>
  <si>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</si>
  <si>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</si>
  <si>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</si>
  <si>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</si>
  <si>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</si>
  <si>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</si>
  <si>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</si>
  <si>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</si>
  <si>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</si>
  <si>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</si>
  <si>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</si>
  <si>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</si>
  <si>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</si>
  <si>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</si>
  <si>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</si>
  <si>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</si>
  <si>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</si>
  <si>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</si>
  <si>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</si>
  <si>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</si>
  <si>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</si>
  <si>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</si>
  <si>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</si>
  <si>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</si>
  <si>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</si>
  <si>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</si>
  <si>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</si>
  <si>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</si>
  <si>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</si>
  <si>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</si>
  <si>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</si>
  <si>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</si>
  <si>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</si>
  <si>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</si>
  <si>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</si>
  <si>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</si>
  <si>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</si>
  <si>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</si>
  <si>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</si>
  <si>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</si>
  <si>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</si>
  <si>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</si>
  <si>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</si>
  <si>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</si>
  <si>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</si>
  <si>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</si>
  <si>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</si>
  <si>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</si>
  <si>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</si>
  <si>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</si>
  <si>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</si>
  <si>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</si>
  <si>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</si>
  <si>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</si>
  <si>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</si>
  <si>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</si>
  <si>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</si>
  <si>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</si>
  <si>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</si>
  <si>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</si>
  <si>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</si>
  <si>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</si>
  <si>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</si>
  <si>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</si>
  <si>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</si>
  <si>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</si>
  <si>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</si>
  <si>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</si>
  <si>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</si>
  <si>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</si>
  <si>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</si>
  <si>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</si>
  <si>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</si>
  <si>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</si>
  <si>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</si>
  <si>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</si>
  <si>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</si>
  <si>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</si>
  <si>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</si>
  <si>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</si>
  <si>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</si>
  <si>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</si>
  <si>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</si>
  <si>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</si>
  <si>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</si>
  <si>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</si>
  <si>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</si>
  <si>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</si>
  <si>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</si>
  <si>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</si>
  <si>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</si>
  <si>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</si>
  <si>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</si>
  <si>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</si>
  <si>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</si>
  <si>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</si>
  <si>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</si>
  <si>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</si>
  <si>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</si>
  <si>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</si>
  <si>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</si>
  <si>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</si>
  <si>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</si>
  <si>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</si>
  <si>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</si>
  <si>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</si>
  <si>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</si>
  <si>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</si>
  <si>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</si>
  <si>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</si>
  <si>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</si>
  <si>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</si>
  <si>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</si>
  <si>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</si>
  <si>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</si>
  <si>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</si>
  <si>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</si>
  <si>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</si>
  <si>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</si>
  <si>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</si>
  <si>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</si>
  <si>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</si>
  <si>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</si>
  <si>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</si>
  <si>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</si>
  <si>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</si>
  <si>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</si>
  <si>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</si>
  <si>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</si>
  <si>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</si>
  <si>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</si>
  <si>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</si>
  <si>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</si>
  <si>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</si>
  <si>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</si>
  <si>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</si>
  <si>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</si>
  <si>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</si>
  <si>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</si>
  <si>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</si>
  <si>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</si>
  <si>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</si>
  <si>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</si>
  <si>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</si>
  <si>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</si>
  <si>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</si>
  <si>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</si>
  <si>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</si>
  <si>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</si>
  <si>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</si>
  <si>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</si>
  <si>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</si>
  <si>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</si>
  <si>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</si>
  <si>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</si>
  <si>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</si>
  <si>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</si>
  <si>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</si>
  <si>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</si>
  <si>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</si>
  <si>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</si>
  <si>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</si>
  <si>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</si>
  <si>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</si>
  <si>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</si>
  <si>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</si>
  <si>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</si>
  <si>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</si>
  <si>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</si>
  <si>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</si>
  <si>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</si>
  <si>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</si>
  <si>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</si>
  <si>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</si>
  <si>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</si>
  <si>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</si>
  <si>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</si>
  <si>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</si>
  <si>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</si>
  <si>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</si>
  <si>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</si>
  <si>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</si>
  <si>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</si>
  <si>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</si>
  <si>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</si>
  <si>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</si>
  <si>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</si>
  <si>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</si>
  <si>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</si>
  <si>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</si>
  <si>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</si>
  <si>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</si>
  <si>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</si>
  <si>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</si>
  <si>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</si>
  <si>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</si>
  <si>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</si>
  <si>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</si>
  <si>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</si>
  <si>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</si>
  <si>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</si>
  <si>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</si>
  <si>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</si>
  <si>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</si>
  <si>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</si>
  <si>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</si>
  <si>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</si>
  <si>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</si>
  <si>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</si>
  <si>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</si>
  <si>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</si>
  <si>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</si>
  <si>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</si>
  <si>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</si>
  <si>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</si>
  <si>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</si>
  <si>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</si>
  <si>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</si>
  <si>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</si>
  <si>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</si>
  <si>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</si>
  <si>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</si>
  <si>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</si>
  <si>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</si>
  <si>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</si>
  <si>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</si>
  <si>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</si>
  <si>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</si>
  <si>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</si>
  <si>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</si>
  <si>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</si>
  <si>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</si>
  <si>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</si>
  <si>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</si>
  <si>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</si>
  <si>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</si>
  <si>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</si>
  <si>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</si>
  <si>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</si>
  <si>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</si>
  <si>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</si>
  <si>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</si>
  <si>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</si>
  <si>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</si>
  <si>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</si>
  <si>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</si>
  <si>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</si>
  <si>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</si>
  <si>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</si>
  <si>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</si>
  <si>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</si>
  <si>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</si>
  <si>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</si>
  <si>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</si>
  <si>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</si>
  <si>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</si>
  <si>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</si>
  <si>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</si>
  <si>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</si>
  <si>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</si>
  <si>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</si>
  <si>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</si>
  <si>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</si>
  <si>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</si>
  <si>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</si>
  <si>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</si>
  <si>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</si>
  <si>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</si>
  <si>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</si>
  <si>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</si>
  <si>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</si>
  <si>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</si>
  <si>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</si>
  <si>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</si>
  <si>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</si>
  <si>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</si>
  <si>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</si>
  <si>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</si>
  <si>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</si>
  <si>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</si>
  <si>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</si>
  <si>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</si>
  <si>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</si>
  <si>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</si>
  <si>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</si>
  <si>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</si>
  <si>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</si>
  <si>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</si>
  <si>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</si>
  <si>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</si>
  <si>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</si>
  <si>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</si>
  <si>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</si>
  <si>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</si>
  <si>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</si>
  <si>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</si>
  <si>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</si>
  <si>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</si>
  <si>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</si>
  <si>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</si>
  <si>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</si>
  <si>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</si>
  <si>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</si>
  <si>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</si>
  <si>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</si>
  <si>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</si>
  <si>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</si>
  <si>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</si>
  <si>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</si>
  <si>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</si>
  <si>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</si>
  <si>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</si>
  <si>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</si>
  <si>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</si>
  <si>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</si>
  <si>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</si>
  <si>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</si>
  <si>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</si>
  <si>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</si>
  <si>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</si>
  <si>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</si>
  <si>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</si>
  <si>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</si>
  <si>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</si>
  <si>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</si>
  <si>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</si>
  <si>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</si>
  <si>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</si>
  <si>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</si>
  <si>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</si>
  <si>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</si>
  <si>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</si>
  <si>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</si>
  <si>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</si>
  <si>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</si>
  <si>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</si>
  <si>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</si>
  <si>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</si>
  <si>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</si>
  <si>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</si>
  <si>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</si>
  <si>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</si>
  <si>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</si>
  <si>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</si>
  <si>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</si>
  <si>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</si>
  <si>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</si>
  <si>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</si>
  <si>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</si>
  <si>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</si>
  <si>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</si>
  <si>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</si>
  <si>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</si>
  <si>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</si>
  <si>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</si>
  <si>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</si>
  <si>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</si>
  <si>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</si>
  <si>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</si>
  <si>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</si>
  <si>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</si>
  <si>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</si>
  <si>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</si>
  <si>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</si>
  <si>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</si>
  <si>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</si>
  <si>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</si>
  <si>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</si>
  <si>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</si>
  <si>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</si>
  <si>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</si>
  <si>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</si>
  <si>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</si>
  <si>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</si>
  <si>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</si>
  <si>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</si>
  <si>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</si>
  <si>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</si>
  <si>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</si>
  <si>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</si>
  <si>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</si>
  <si>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</si>
  <si>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</si>
  <si>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</si>
  <si>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</si>
  <si>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</si>
  <si>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</si>
  <si>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</si>
  <si>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</si>
  <si>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</si>
  <si>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</si>
  <si>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</si>
  <si>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</si>
  <si>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</si>
  <si>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</si>
  <si>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</si>
  <si>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</si>
  <si>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</si>
  <si>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</si>
  <si>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</si>
  <si>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</si>
  <si>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</si>
  <si>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</si>
  <si>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</si>
  <si>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</si>
  <si>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</si>
  <si>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</si>
  <si>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</si>
  <si>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</si>
  <si>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</si>
  <si>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</si>
  <si>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</si>
  <si>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</si>
  <si>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</si>
  <si>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</si>
  <si>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</si>
  <si>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</si>
  <si>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</si>
  <si>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</si>
  <si>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</si>
  <si>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</si>
  <si>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</si>
  <si>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</si>
  <si>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</si>
  <si>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</si>
  <si>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</si>
  <si>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</si>
  <si>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</si>
  <si>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</si>
  <si>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</si>
  <si>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</si>
  <si>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</si>
  <si>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</si>
  <si>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</si>
  <si>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</si>
  <si>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</si>
  <si>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</si>
  <si>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</si>
  <si>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</si>
  <si>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</si>
  <si>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</si>
  <si>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</si>
  <si>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</si>
  <si>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</si>
  <si>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</si>
  <si>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</si>
  <si>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</si>
  <si>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</si>
  <si>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</si>
  <si>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</si>
  <si>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</si>
  <si>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</si>
  <si>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</si>
  <si>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</si>
  <si>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</si>
  <si>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</si>
  <si>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</si>
  <si>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</si>
  <si>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</si>
  <si>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</si>
  <si>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</si>
  <si>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</si>
  <si>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</si>
  <si>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</si>
  <si>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</si>
  <si>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</si>
  <si>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</si>
  <si>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</si>
  <si>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</si>
  <si>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</si>
  <si>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</si>
  <si>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</si>
  <si>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</si>
  <si>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</si>
  <si>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</si>
  <si>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</si>
  <si>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</si>
  <si>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</si>
  <si>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</si>
  <si>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</si>
  <si>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</si>
  <si>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</si>
  <si>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</si>
  <si>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</si>
  <si>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</si>
  <si>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</si>
  <si>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</si>
  <si>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</si>
  <si>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</si>
  <si>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</si>
  <si>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</si>
  <si>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</si>
  <si>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</si>
  <si>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</si>
  <si>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</si>
  <si>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</si>
  <si>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</si>
  <si>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</si>
  <si>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</si>
  <si>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</si>
  <si>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</si>
  <si>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</si>
  <si>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</si>
  <si>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</si>
  <si>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</si>
  <si>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</si>
  <si>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</si>
  <si>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</si>
  <si>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</si>
  <si>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</si>
  <si>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</si>
  <si>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</si>
  <si>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</si>
  <si>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</si>
  <si>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</si>
  <si>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</si>
  <si>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</si>
  <si>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</si>
  <si>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</si>
  <si>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</si>
  <si>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</si>
  <si>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</si>
  <si>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</si>
  <si>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</si>
  <si>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</si>
  <si>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</si>
  <si>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</si>
  <si>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</si>
  <si>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</si>
  <si>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</si>
  <si>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</si>
  <si>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</si>
  <si>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</si>
  <si>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</si>
  <si>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</si>
  <si>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</si>
  <si>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</si>
  <si>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</si>
  <si>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</si>
  <si>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</si>
  <si>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</si>
  <si>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</si>
  <si>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</si>
  <si>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</si>
  <si>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</si>
  <si>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</si>
  <si>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</si>
  <si>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</si>
  <si>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</si>
  <si>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</si>
  <si>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</si>
  <si>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</si>
  <si>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</si>
  <si>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</si>
  <si>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</si>
  <si>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</si>
  <si>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</si>
  <si>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</si>
  <si>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</si>
  <si>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</si>
  <si>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</si>
  <si>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</si>
  <si>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</si>
  <si>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</si>
  <si>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</si>
  <si>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</si>
  <si>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</si>
  <si>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</si>
  <si>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</si>
  <si>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</si>
  <si>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</si>
  <si>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</si>
  <si>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</si>
  <si>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</si>
  <si>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</si>
  <si>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</si>
  <si>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</si>
  <si>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</si>
  <si>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</si>
  <si>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</si>
  <si>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</si>
  <si>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</si>
  <si>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</si>
  <si>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</si>
  <si>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</si>
  <si>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</si>
  <si>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</si>
  <si>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</si>
  <si>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</si>
  <si>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</si>
  <si>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</si>
  <si>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</si>
  <si>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</si>
  <si>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</si>
  <si>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</si>
  <si>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</si>
  <si>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</si>
  <si>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</si>
  <si>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</si>
  <si>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</si>
  <si>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</si>
  <si>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</si>
  <si>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</si>
  <si>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</si>
  <si>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</si>
  <si>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</si>
  <si>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</si>
  <si>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</si>
  <si>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</si>
  <si>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</si>
  <si>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</si>
  <si>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</si>
  <si>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</si>
  <si>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</si>
  <si>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</si>
  <si>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</si>
  <si>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</si>
  <si>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</si>
  <si>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</si>
  <si>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</si>
  <si>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</si>
  <si>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</si>
  <si>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</si>
  <si>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</si>
  <si>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</si>
  <si>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</si>
  <si>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</si>
  <si>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</si>
  <si>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</si>
  <si>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</si>
  <si>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</si>
  <si>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</si>
  <si>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</si>
  <si>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</si>
  <si>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</si>
  <si>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</si>
  <si>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</si>
  <si>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</si>
  <si>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</si>
  <si>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</si>
  <si>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</si>
  <si>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</si>
  <si>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</si>
  <si>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</si>
  <si>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</si>
  <si>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</si>
  <si>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</si>
  <si>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</si>
  <si>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</si>
  <si>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</si>
  <si>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</si>
  <si>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</si>
  <si>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</si>
  <si>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</si>
  <si>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</si>
  <si>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</si>
  <si>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</si>
  <si>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</si>
  <si>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</si>
  <si>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</si>
  <si>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</si>
  <si>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</si>
  <si>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</si>
  <si>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</si>
  <si>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</si>
  <si>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</si>
  <si>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</si>
  <si>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</si>
  <si>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</si>
  <si>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</si>
  <si>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</si>
  <si>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</si>
  <si>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</si>
  <si>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</si>
  <si>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</si>
  <si>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</si>
  <si>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</si>
  <si>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</si>
  <si>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</si>
  <si>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</si>
  <si>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</si>
  <si>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</si>
  <si>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</si>
  <si>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</si>
  <si>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</si>
  <si>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</si>
  <si>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</si>
  <si>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</si>
  <si>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</si>
  <si>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</si>
  <si>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</si>
  <si>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</si>
  <si>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</si>
  <si>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</si>
  <si>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</si>
  <si>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</si>
  <si>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</si>
  <si>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</si>
  <si>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</si>
  <si>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</si>
  <si>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</si>
  <si>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</si>
  <si>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</si>
  <si>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</si>
  <si>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</si>
  <si>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</si>
  <si>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</si>
  <si>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</si>
  <si>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</si>
  <si>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</si>
  <si>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</si>
  <si>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</si>
  <si>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</si>
  <si>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</si>
  <si>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</si>
  <si>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</si>
  <si>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</si>
  <si>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</si>
  <si>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</si>
  <si>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</si>
  <si>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</si>
  <si>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</si>
  <si>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</si>
  <si>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</si>
  <si>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</si>
  <si>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</si>
  <si>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</si>
  <si>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</si>
  <si>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</si>
  <si>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</si>
  <si>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</si>
  <si>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</si>
  <si>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</si>
  <si>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</si>
  <si>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</si>
  <si>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</si>
  <si>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</si>
  <si>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</si>
  <si>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</si>
  <si>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</si>
  <si>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</si>
  <si>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</si>
  <si>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</si>
  <si>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</si>
  <si>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</si>
  <si>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</si>
  <si>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</si>
  <si>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</si>
  <si>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</si>
  <si>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</si>
  <si>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</si>
  <si>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</si>
  <si>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</si>
  <si>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</si>
  <si>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</si>
  <si>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</si>
  <si>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</si>
  <si>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</si>
  <si>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</si>
  <si>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</si>
  <si>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</si>
  <si>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</si>
  <si>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</si>
  <si>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</si>
  <si>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</si>
  <si>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</si>
  <si>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</si>
  <si>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</si>
  <si>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</si>
  <si>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</si>
  <si>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</si>
  <si>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</si>
  <si>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</si>
  <si>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</si>
  <si>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</si>
  <si>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</si>
  <si>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</si>
  <si>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</si>
  <si>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</si>
  <si>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</si>
  <si>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</si>
  <si>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</si>
  <si>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</si>
  <si>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</si>
  <si>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</si>
  <si>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</si>
  <si>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</si>
  <si>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</si>
  <si>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</si>
  <si>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</si>
  <si>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</si>
  <si>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</si>
  <si>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</si>
  <si>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</si>
  <si>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</si>
  <si>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</si>
  <si>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</si>
  <si>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</si>
  <si>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</si>
  <si>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</si>
  <si>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</si>
  <si>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</si>
  <si>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</si>
  <si>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</si>
  <si>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</si>
  <si>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</si>
  <si>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</si>
  <si>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</si>
  <si>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</si>
  <si>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</si>
  <si>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</si>
  <si>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</si>
  <si>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</si>
  <si>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</si>
  <si>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</si>
  <si>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</si>
  <si>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</si>
  <si>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</si>
  <si>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</si>
  <si>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</si>
  <si>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</si>
  <si>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</si>
  <si>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</si>
  <si>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</si>
  <si>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</si>
  <si>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</si>
  <si>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</si>
  <si>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</si>
  <si>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</si>
  <si>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</si>
  <si>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</si>
  <si>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</si>
  <si>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</si>
  <si>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</si>
  <si>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</si>
  <si>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</si>
  <si>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</si>
  <si>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</si>
  <si>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</si>
  <si>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</si>
  <si>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</si>
  <si>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</si>
  <si>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</si>
  <si>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</si>
  <si>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</si>
  <si>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</si>
  <si>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</si>
  <si>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</si>
  <si>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</si>
  <si>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</si>
  <si>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</si>
  <si>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</si>
  <si>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</si>
  <si>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</si>
  <si>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</si>
  <si>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</si>
  <si>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</si>
  <si>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</si>
  <si>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</si>
  <si>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</si>
  <si>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</si>
  <si>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</si>
  <si>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</si>
  <si>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</si>
  <si>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</si>
  <si>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</si>
  <si>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</si>
  <si>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</si>
  <si>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</si>
  <si>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</si>
  <si>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</si>
  <si>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</si>
  <si>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</si>
  <si>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</si>
  <si>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</si>
  <si>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</si>
  <si>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</si>
  <si>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</si>
  <si>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</si>
  <si>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</si>
  <si>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</si>
  <si>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</si>
  <si>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</si>
  <si>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</si>
  <si>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</si>
  <si>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</si>
  <si>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</si>
  <si>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</si>
  <si>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</si>
  <si>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</si>
  <si>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</si>
  <si>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</si>
  <si>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</si>
  <si>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</si>
  <si>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</si>
  <si>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</si>
  <si>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</si>
  <si>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</si>
  <si>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</si>
  <si>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</si>
  <si>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</si>
  <si>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</si>
  <si>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</si>
  <si>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</si>
  <si>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</si>
  <si>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</si>
  <si>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</si>
  <si>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</si>
  <si>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</si>
  <si>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</si>
  <si>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</si>
  <si>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</si>
  <si>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</si>
  <si>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</si>
  <si>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</si>
  <si>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</si>
  <si>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</si>
  <si>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</si>
  <si>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</si>
  <si>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</si>
  <si>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</si>
  <si>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</si>
  <si>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</si>
  <si>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</si>
  <si>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</si>
  <si>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</si>
  <si>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</si>
  <si>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</si>
  <si>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</si>
  <si>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</si>
  <si>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</si>
  <si>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</si>
  <si>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</si>
  <si>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</si>
  <si>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</si>
  <si>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</si>
  <si>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</si>
  <si>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</si>
  <si>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</si>
  <si>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</si>
  <si>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</si>
  <si>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</si>
  <si>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</si>
  <si>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</si>
  <si>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</si>
  <si>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</si>
  <si>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</si>
  <si>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</si>
  <si>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</si>
  <si>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</si>
  <si>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</si>
  <si>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</si>
  <si>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</si>
  <si>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</si>
  <si>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</si>
  <si>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</si>
  <si>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</si>
  <si>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</si>
  <si>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</si>
  <si>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</si>
  <si>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</si>
  <si>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</si>
  <si>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</si>
  <si>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</si>
  <si>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</si>
  <si>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</si>
  <si>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</si>
  <si>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</si>
  <si>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</si>
  <si>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</si>
  <si>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</si>
  <si>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</si>
  <si>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</si>
  <si>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</si>
  <si>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</si>
  <si>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</si>
  <si>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</si>
  <si>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</si>
  <si>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</si>
  <si>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</si>
  <si>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</si>
  <si>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</si>
  <si>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</si>
  <si>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</si>
  <si>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</si>
  <si>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</si>
  <si>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</si>
  <si>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</si>
  <si>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</si>
  <si>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</si>
  <si>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</si>
  <si>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</si>
  <si>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</si>
  <si>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</si>
  <si>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</si>
  <si>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</si>
  <si>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</si>
  <si>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</si>
  <si>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</si>
  <si>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</si>
  <si>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</si>
  <si>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</si>
  <si>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</si>
  <si>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</si>
  <si>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</si>
  <si>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</si>
  <si>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</si>
  <si>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</si>
  <si>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</si>
  <si>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</si>
  <si>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</si>
  <si>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</si>
  <si>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</si>
  <si>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</si>
  <si>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</si>
  <si>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</si>
  <si>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</si>
  <si>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</si>
  <si>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</si>
  <si>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</si>
  <si>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</si>
  <si>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</si>
  <si>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</si>
  <si>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</si>
  <si>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</si>
  <si>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</si>
  <si>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</si>
  <si>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</si>
  <si>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</si>
  <si>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</si>
  <si>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</si>
  <si>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</si>
  <si>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</si>
  <si>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</si>
  <si>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</si>
  <si>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</si>
  <si>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</si>
  <si>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</si>
  <si>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</si>
  <si>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</si>
  <si>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</si>
  <si>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</si>
  <si>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</si>
  <si>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</si>
  <si>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</si>
  <si>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</si>
  <si>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</si>
  <si>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</si>
  <si>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</si>
  <si>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</si>
  <si>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</si>
  <si>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</si>
  <si>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</si>
  <si>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</si>
  <si>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</si>
  <si>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</si>
  <si>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</si>
  <si>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</si>
  <si>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</si>
  <si>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</si>
  <si>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</si>
  <si>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</si>
  <si>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</si>
  <si>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</si>
  <si>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</si>
  <si>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</si>
  <si>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</si>
  <si>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</si>
  <si>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</si>
  <si>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</si>
  <si>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</si>
  <si>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</si>
  <si>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</si>
  <si>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</si>
  <si>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</si>
  <si>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</si>
  <si>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</si>
  <si>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</si>
  <si>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</si>
  <si>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</si>
  <si>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</si>
  <si>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</si>
  <si>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</si>
  <si>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</si>
  <si>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</si>
  <si>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</si>
  <si>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</si>
  <si>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</si>
  <si>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</si>
  <si>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</si>
  <si>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</si>
  <si>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</si>
  <si>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</si>
  <si>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</si>
  <si>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</si>
  <si>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</si>
  <si>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</si>
  <si>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</si>
  <si>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</si>
  <si>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</si>
  <si>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</si>
  <si>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</si>
  <si>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</si>
  <si>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</si>
  <si>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</si>
  <si>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</si>
  <si>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</si>
  <si>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</si>
  <si>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</si>
  <si>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</si>
  <si>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</si>
  <si>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</si>
  <si>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</si>
  <si>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</si>
  <si>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</si>
  <si>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</si>
  <si>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</si>
  <si>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</si>
  <si>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</si>
  <si>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</si>
  <si>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</si>
  <si>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</si>
  <si>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</si>
  <si>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</si>
  <si>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</si>
  <si>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</si>
  <si>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</si>
  <si>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</si>
  <si>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</si>
  <si>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</si>
  <si>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</si>
  <si>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</si>
  <si>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</si>
  <si>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</si>
  <si>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</si>
  <si>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</si>
  <si>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</si>
  <si>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</si>
  <si>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</si>
  <si>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</si>
  <si>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</si>
  <si>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</si>
  <si>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</si>
  <si>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</si>
  <si>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</si>
  <si>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</si>
  <si>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</si>
  <si>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</si>
  <si>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</si>
  <si>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</si>
  <si>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</si>
  <si>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</si>
  <si>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</si>
  <si>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</si>
  <si>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</si>
  <si>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</si>
  <si>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</si>
  <si>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</si>
  <si>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</si>
  <si>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</si>
  <si>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</si>
  <si>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</si>
  <si>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</si>
  <si>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</si>
  <si>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</si>
  <si>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</si>
  <si>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</si>
  <si>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</si>
  <si>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</si>
  <si>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</si>
  <si>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</si>
  <si>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</si>
  <si>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</si>
  <si>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</si>
  <si>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</si>
  <si>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</si>
  <si>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</si>
  <si>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</si>
  <si>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</si>
  <si>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</si>
  <si>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</si>
  <si>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</si>
  <si>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</si>
  <si>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</si>
  <si>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</si>
  <si>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</si>
  <si>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</si>
  <si>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</si>
  <si>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</si>
  <si>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</si>
  <si>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</si>
  <si>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</si>
  <si>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</si>
  <si>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</si>
  <si>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</si>
  <si>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</si>
  <si>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</si>
  <si>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</si>
  <si>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</si>
  <si>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</si>
  <si>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</si>
  <si>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</si>
  <si>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</si>
  <si>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</si>
  <si>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</si>
  <si>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</si>
  <si>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</si>
  <si>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</si>
  <si>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</si>
  <si>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</si>
  <si>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</si>
  <si>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</si>
  <si>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</si>
  <si>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</si>
  <si>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</si>
  <si>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</si>
  <si>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</si>
  <si>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</si>
  <si>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</si>
  <si>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</si>
  <si>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</si>
  <si>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</si>
  <si>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</si>
  <si>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</si>
  <si>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</si>
  <si>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</si>
  <si>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</si>
  <si>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</si>
  <si>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</si>
  <si>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</si>
  <si>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</si>
  <si>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</si>
  <si>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</si>
  <si>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</si>
  <si>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</si>
  <si>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</si>
  <si>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</si>
  <si>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</si>
  <si>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</si>
  <si>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</si>
  <si>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</si>
  <si>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</si>
  <si>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</si>
  <si>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</si>
  <si>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</si>
  <si>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</si>
  <si>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</si>
  <si>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</si>
  <si>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</si>
  <si>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</si>
  <si>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</si>
  <si>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</si>
  <si>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</si>
  <si>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</si>
  <si>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</si>
  <si>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</si>
  <si>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</si>
  <si>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</si>
  <si>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</si>
  <si>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</si>
  <si>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</si>
  <si>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</si>
  <si>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</si>
  <si>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</si>
  <si>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</si>
  <si>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</si>
  <si>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</si>
  <si>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</si>
  <si>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</si>
  <si>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</si>
  <si>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</si>
  <si>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</si>
  <si>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</si>
  <si>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</si>
  <si>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</si>
  <si>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</si>
  <si>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</si>
  <si>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</si>
  <si>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</si>
  <si>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</si>
  <si>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</si>
  <si>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</si>
  <si>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</si>
  <si>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</si>
  <si>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</si>
  <si>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</si>
  <si>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</si>
  <si>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</si>
  <si>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</si>
  <si>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</si>
  <si>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</si>
  <si>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</si>
  <si>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</si>
  <si>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</si>
  <si>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</si>
  <si>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</si>
  <si>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</si>
  <si>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</si>
  <si>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</si>
  <si>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</si>
  <si>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</si>
  <si>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</si>
  <si>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</si>
  <si>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</si>
  <si>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</si>
  <si>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</si>
  <si>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</si>
  <si>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</si>
  <si>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</si>
  <si>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</si>
  <si>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</si>
  <si>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</si>
  <si>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</si>
  <si>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</si>
  <si>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</si>
  <si>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</si>
  <si>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</si>
  <si>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</si>
  <si>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</si>
  <si>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</si>
  <si>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</si>
  <si>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</si>
  <si>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</si>
  <si>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</si>
  <si>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</si>
  <si>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</si>
  <si>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</si>
  <si>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</si>
  <si>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</si>
  <si>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</si>
  <si>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</si>
  <si>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</si>
  <si>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</si>
  <si>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</si>
  <si>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</si>
  <si>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</si>
  <si>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</si>
  <si>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</si>
  <si>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</si>
  <si>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</si>
  <si>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</si>
  <si>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</si>
  <si>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</si>
  <si>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</si>
  <si>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</si>
  <si>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</si>
  <si>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</si>
  <si>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</si>
  <si>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</si>
  <si>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</si>
  <si>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</si>
  <si>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</si>
  <si>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</si>
  <si>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</si>
  <si>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</si>
  <si>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</si>
  <si>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</si>
  <si>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</si>
  <si>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</si>
  <si>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</si>
  <si>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</si>
  <si>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</si>
  <si>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</si>
  <si>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</si>
  <si>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</si>
  <si>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</si>
  <si>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</si>
  <si>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</si>
  <si>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</si>
  <si>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</si>
  <si>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</si>
  <si>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</si>
  <si>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</si>
  <si>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</si>
  <si>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</si>
  <si>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</si>
  <si>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</si>
  <si>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</si>
  <si>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</si>
  <si>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</si>
  <si>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</si>
  <si>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</si>
  <si>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</si>
  <si>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</si>
  <si>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</si>
  <si>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</si>
  <si>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</si>
  <si>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</si>
  <si>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</si>
  <si>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</si>
  <si>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</si>
  <si>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</si>
  <si>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</si>
  <si>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</si>
  <si>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</si>
  <si>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</si>
  <si>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</si>
  <si>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</si>
  <si>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</si>
  <si>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</si>
  <si>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</si>
  <si>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</si>
  <si>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</si>
  <si>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</si>
  <si>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</si>
  <si>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</si>
  <si>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</si>
  <si>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</si>
  <si>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</si>
  <si>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</si>
  <si>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</si>
  <si>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</si>
  <si>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</si>
  <si>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</si>
  <si>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</si>
  <si>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</si>
  <si>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</si>
  <si>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</si>
  <si>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</si>
  <si>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</si>
  <si>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</si>
  <si>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</si>
  <si>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</si>
  <si>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</si>
  <si>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</si>
  <si>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</si>
  <si>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</si>
  <si>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</si>
  <si>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</si>
  <si>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</si>
  <si>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</si>
  <si>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</si>
  <si>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</si>
  <si>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</si>
  <si>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</si>
  <si>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</si>
  <si>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</si>
  <si>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</si>
  <si>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</si>
  <si>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</si>
  <si>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</si>
  <si>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</si>
  <si>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</si>
  <si>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</si>
  <si>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</si>
  <si>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</si>
  <si>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</si>
  <si>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</si>
  <si>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</si>
  <si>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</si>
  <si>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</si>
  <si>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</si>
  <si>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</si>
  <si>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</si>
  <si>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</si>
  <si>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</si>
  <si>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</si>
  <si>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</si>
  <si>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</si>
  <si>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</si>
  <si>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</si>
  <si>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</si>
  <si>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</si>
  <si>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</si>
  <si>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</si>
  <si>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</si>
  <si>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</si>
  <si>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</si>
  <si>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</si>
  <si>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</si>
  <si>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</si>
  <si>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</si>
  <si>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</si>
  <si>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</si>
  <si>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</si>
  <si>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</si>
  <si>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</si>
  <si>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</si>
  <si>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</si>
  <si>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</si>
  <si>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</si>
  <si>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</si>
  <si>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</si>
  <si>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</si>
  <si>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</si>
  <si>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</si>
  <si>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</si>
  <si>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</si>
  <si>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</si>
  <si>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</si>
  <si>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</si>
  <si>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</si>
  <si>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</si>
  <si>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</si>
  <si>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</si>
  <si>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</si>
  <si>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</si>
  <si>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</si>
  <si>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</si>
  <si>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</si>
  <si>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</si>
  <si>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</si>
  <si>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</si>
  <si>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</si>
  <si>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</si>
  <si>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</si>
  <si>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</si>
  <si>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</si>
  <si>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</si>
  <si>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</si>
  <si>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</si>
  <si>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</si>
  <si>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</si>
  <si>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</si>
  <si>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</si>
  <si>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</si>
  <si>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</si>
  <si>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</si>
  <si>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</si>
  <si>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</si>
  <si>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</si>
  <si>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</si>
  <si>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</si>
  <si>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</si>
  <si>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</si>
  <si>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</si>
  <si>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</si>
  <si>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</si>
  <si>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</si>
  <si>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</si>
  <si>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</si>
  <si>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</si>
  <si>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</si>
  <si>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</si>
  <si>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</si>
  <si>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</si>
  <si>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</si>
  <si>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</si>
  <si>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</si>
  <si>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</si>
  <si>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</si>
  <si>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</si>
  <si>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</si>
  <si>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</si>
  <si>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</si>
  <si>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</si>
  <si>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</si>
  <si>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</si>
  <si>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</si>
  <si>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</si>
  <si>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</si>
  <si>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</si>
  <si>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</si>
  <si>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</si>
  <si>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</si>
  <si>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</si>
  <si>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</si>
  <si>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</si>
  <si>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</si>
  <si>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</si>
  <si>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</si>
  <si>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</si>
  <si>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</si>
  <si>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</si>
  <si>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</si>
  <si>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</si>
  <si>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</si>
  <si>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</si>
  <si>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</si>
  <si>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</si>
  <si>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</si>
  <si>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</si>
  <si>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</si>
  <si>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</si>
  <si>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</si>
  <si>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</si>
  <si>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</si>
  <si>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</si>
  <si>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</si>
  <si>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</si>
  <si>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</si>
  <si>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</si>
  <si>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</si>
  <si>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</si>
  <si>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</si>
  <si>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</si>
  <si>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</si>
  <si>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</si>
  <si>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</si>
  <si>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</si>
  <si>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</si>
  <si>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</si>
  <si>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</si>
  <si>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</si>
  <si>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</si>
  <si>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</si>
  <si>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</si>
  <si>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</si>
  <si>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</si>
  <si>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</si>
  <si>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</si>
  <si>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</si>
  <si>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</si>
  <si>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</si>
  <si>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</si>
  <si>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</si>
  <si>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</si>
  <si>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</si>
  <si>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</si>
  <si>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</si>
  <si>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</si>
  <si>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</si>
  <si>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</si>
  <si>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</si>
  <si>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</si>
  <si>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</si>
  <si>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</si>
  <si>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</si>
  <si>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</si>
  <si>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</si>
  <si>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</si>
  <si>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</si>
  <si>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</si>
  <si>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</si>
  <si>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</si>
  <si>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</si>
  <si>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</si>
  <si>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</si>
  <si>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</si>
  <si>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</si>
  <si>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</si>
  <si>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</si>
  <si>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</si>
  <si>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</si>
  <si>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</si>
  <si>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</si>
  <si>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</si>
  <si>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</si>
  <si>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</si>
  <si>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</si>
  <si>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</si>
  <si>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</si>
  <si>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</si>
  <si>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</si>
  <si>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</si>
  <si>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</si>
  <si>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</si>
  <si>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</si>
  <si>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</si>
  <si>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</si>
  <si>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</si>
  <si>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</si>
  <si>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</si>
  <si>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</si>
  <si>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</si>
  <si>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</si>
  <si>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</si>
  <si>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</si>
  <si>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</si>
  <si>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</si>
  <si>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</si>
  <si>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</si>
  <si>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</si>
  <si>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</si>
  <si>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</si>
  <si>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</si>
  <si>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</si>
  <si>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</si>
  <si>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</si>
  <si>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</si>
  <si>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</si>
  <si>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</si>
  <si>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</si>
  <si>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</si>
  <si>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</si>
  <si>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</si>
  <si>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</si>
  <si>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</si>
  <si>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</si>
  <si>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</si>
  <si>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</si>
  <si>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</si>
  <si>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</si>
  <si>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</si>
  <si>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</si>
  <si>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</si>
  <si>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</si>
  <si>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</si>
  <si>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</si>
  <si>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</si>
  <si>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</si>
  <si>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</si>
  <si>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</si>
  <si>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</si>
  <si>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</si>
  <si>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</si>
  <si>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</si>
  <si>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</si>
  <si>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</si>
  <si>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</si>
  <si>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</si>
  <si>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</si>
  <si>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</si>
  <si>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</si>
  <si>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</si>
  <si>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</si>
  <si>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</si>
  <si>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</si>
  <si>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</si>
  <si>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</si>
  <si>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</si>
  <si>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</si>
  <si>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</si>
  <si>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</si>
  <si>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</si>
  <si>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</si>
  <si>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</si>
  <si>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</si>
  <si>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</si>
  <si>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</si>
  <si>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</si>
  <si>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</si>
  <si>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</si>
  <si>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</si>
  <si>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</si>
  <si>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</si>
  <si>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</si>
  <si>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</si>
  <si>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</si>
  <si>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</si>
  <si>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</si>
  <si>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</si>
  <si>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</si>
  <si>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</si>
  <si>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</si>
  <si>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</si>
  <si>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</si>
  <si>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</si>
  <si>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</si>
  <si>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</si>
  <si>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</si>
  <si>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</si>
  <si>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</si>
  <si>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</si>
  <si>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</si>
  <si>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</si>
  <si>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</si>
  <si>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</si>
  <si>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</si>
  <si>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</si>
  <si>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</si>
  <si>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</si>
  <si>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</si>
  <si>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</si>
  <si>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</si>
  <si>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</si>
  <si>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</si>
  <si>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</si>
  <si>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</si>
  <si>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</si>
  <si>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</si>
  <si>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</si>
  <si>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</si>
  <si>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</si>
  <si>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</si>
  <si>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</si>
  <si>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</si>
  <si>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</si>
  <si>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</si>
  <si>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</si>
  <si>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</si>
  <si>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</si>
  <si>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</si>
  <si>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</si>
  <si>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</si>
  <si>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</si>
  <si>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</si>
  <si>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</si>
  <si>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</si>
  <si>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</si>
  <si>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</si>
  <si>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</si>
  <si>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</si>
  <si>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</si>
  <si>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</si>
  <si>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</si>
  <si>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</si>
  <si>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</si>
  <si>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</si>
  <si>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</si>
  <si>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</si>
  <si>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</si>
  <si>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</si>
  <si>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</si>
  <si>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</si>
  <si>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</si>
  <si>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</si>
  <si>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</si>
  <si>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</si>
  <si>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</si>
  <si>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</si>
  <si>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</si>
  <si>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</si>
  <si>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</si>
  <si>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</si>
  <si>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</si>
  <si>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</si>
  <si>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</si>
  <si>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</si>
  <si>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</si>
  <si>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</si>
  <si>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</si>
  <si>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</si>
  <si>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</si>
  <si>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</si>
  <si>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</si>
  <si>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</si>
  <si>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</si>
  <si>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</si>
  <si>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</si>
  <si>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</si>
  <si>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</si>
  <si>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</si>
  <si>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</si>
  <si>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</si>
  <si>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</si>
  <si>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</si>
  <si>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</si>
  <si>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</si>
  <si>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</si>
  <si>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</si>
  <si>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</si>
  <si>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</si>
  <si>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</si>
  <si>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</si>
  <si>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</si>
  <si>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</si>
  <si>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</si>
  <si>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</si>
  <si>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</si>
  <si>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</si>
  <si>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</si>
  <si>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</si>
  <si>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</si>
  <si>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</si>
  <si>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</si>
  <si>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</si>
  <si>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</si>
  <si>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</si>
  <si>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</si>
  <si>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</si>
  <si>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</si>
  <si>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</si>
  <si>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</si>
  <si>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</si>
  <si>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</si>
  <si>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</si>
  <si>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</si>
  <si>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</si>
  <si>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</si>
  <si>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</si>
  <si>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</si>
  <si>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</si>
  <si>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</si>
  <si>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</si>
  <si>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</si>
  <si>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</si>
  <si>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</si>
  <si>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</si>
  <si>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</si>
  <si>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</si>
  <si>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</si>
  <si>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</si>
  <si>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</si>
  <si>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</si>
  <si>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</si>
  <si>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</si>
  <si>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</si>
  <si>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</si>
  <si>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</si>
  <si>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</si>
  <si>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</si>
  <si>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</si>
  <si>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</si>
  <si>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</si>
  <si>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</si>
  <si>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</si>
  <si>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</si>
  <si>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</si>
  <si>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</si>
  <si>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</si>
  <si>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</si>
  <si>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</si>
  <si>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</si>
  <si>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</si>
  <si>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</si>
  <si>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</si>
  <si>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</si>
  <si>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</si>
  <si>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</si>
  <si>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</si>
  <si>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</si>
  <si>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</si>
  <si>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</si>
  <si>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</si>
  <si>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</si>
  <si>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</si>
  <si>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</si>
  <si>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</si>
  <si>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</si>
  <si>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</si>
  <si>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</si>
  <si>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</si>
  <si>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</si>
  <si>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</si>
  <si>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</si>
  <si>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</si>
  <si>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</si>
  <si>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</si>
  <si>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</si>
  <si>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</si>
  <si>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</si>
  <si>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</si>
  <si>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</si>
  <si>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</si>
  <si>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</si>
  <si>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</si>
  <si>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</si>
  <si>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</si>
  <si>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</si>
  <si>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</si>
  <si>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</si>
  <si>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</si>
  <si>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</si>
  <si>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</si>
  <si>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</si>
  <si>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</si>
  <si>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</si>
  <si>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</si>
  <si>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</si>
  <si>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</si>
  <si>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</si>
  <si>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</si>
  <si>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</si>
  <si>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</si>
  <si>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</si>
  <si>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</si>
  <si>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</si>
  <si>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</si>
  <si>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</si>
  <si>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</si>
  <si>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</si>
  <si>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</si>
  <si>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</si>
  <si>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</si>
  <si>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</si>
  <si>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</si>
  <si>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</si>
  <si>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</si>
  <si>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</si>
  <si>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</si>
  <si>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</si>
  <si>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</si>
  <si>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</si>
  <si>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</si>
  <si>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</si>
  <si>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</si>
  <si>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</si>
  <si>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</si>
  <si>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</si>
  <si>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</si>
  <si>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</si>
  <si>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</si>
  <si>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</si>
  <si>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</si>
  <si>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</si>
  <si>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</si>
  <si>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</si>
  <si>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</si>
  <si>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</si>
  <si>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</si>
  <si>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</si>
  <si>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</si>
  <si>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</si>
  <si>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</si>
  <si>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</si>
  <si>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</si>
  <si>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</si>
  <si>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</si>
  <si>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</si>
  <si>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</si>
  <si>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</si>
  <si>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</si>
  <si>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</si>
  <si>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</si>
  <si>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</si>
  <si>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</si>
  <si>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</si>
  <si>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</si>
  <si>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</si>
  <si>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</si>
  <si>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</si>
  <si>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</si>
  <si>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</si>
  <si>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</si>
  <si>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</si>
  <si>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</si>
  <si>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</si>
  <si>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</si>
  <si>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</si>
  <si>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</si>
  <si>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</si>
  <si>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</si>
  <si>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</si>
  <si>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</si>
  <si>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</si>
  <si>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</si>
  <si>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</si>
  <si>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</si>
  <si>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</si>
  <si>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</si>
  <si>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</si>
  <si>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</si>
  <si>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</si>
  <si>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</si>
  <si>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</si>
  <si>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</si>
  <si>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</si>
  <si>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</si>
  <si>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</si>
  <si>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</si>
  <si>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</si>
  <si>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</si>
  <si>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</si>
  <si>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</si>
  <si>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</si>
  <si>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</si>
  <si>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</si>
  <si>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</si>
  <si>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</si>
  <si>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</si>
  <si>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</si>
  <si>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</si>
  <si>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</si>
  <si>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</si>
  <si>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</si>
  <si>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</si>
  <si>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</si>
  <si>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</si>
  <si>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</si>
  <si>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</si>
  <si>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</si>
  <si>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</si>
  <si>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</si>
  <si>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</si>
  <si>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</si>
  <si>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</si>
  <si>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</si>
  <si>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</si>
  <si>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</si>
  <si>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</si>
  <si>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</si>
  <si>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</si>
  <si>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</si>
  <si>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</si>
  <si>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</si>
  <si>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</si>
  <si>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</si>
  <si>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</si>
  <si>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</si>
  <si>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</si>
  <si>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</si>
  <si>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</si>
  <si>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</si>
  <si>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</si>
  <si>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</si>
  <si>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</si>
  <si>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</si>
  <si>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</si>
  <si>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</si>
  <si>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</si>
  <si>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</si>
  <si>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</si>
  <si>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</si>
  <si>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</si>
  <si>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</si>
  <si>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</si>
  <si>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</si>
  <si>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</si>
  <si>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</si>
  <si>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</si>
  <si>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</si>
  <si>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</si>
  <si>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</si>
  <si>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</si>
  <si>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</si>
  <si>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</si>
  <si>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</si>
  <si>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</si>
  <si>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</si>
  <si>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</si>
  <si>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</si>
  <si>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</si>
  <si>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</si>
  <si>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</si>
  <si>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</si>
  <si>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</si>
  <si>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</si>
  <si>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</si>
  <si>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</si>
  <si>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</si>
  <si>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</si>
  <si>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</si>
  <si>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</si>
  <si>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</si>
  <si>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</si>
  <si>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</si>
  <si>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</si>
  <si>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</si>
  <si>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</si>
  <si>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</si>
  <si>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</si>
  <si>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</si>
  <si>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</si>
  <si>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</si>
  <si>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</si>
  <si>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</si>
  <si>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</si>
  <si>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</si>
  <si>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</si>
  <si>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</si>
  <si>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</si>
  <si>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</si>
  <si>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</si>
  <si>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</si>
  <si>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</si>
  <si>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</si>
  <si>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</si>
  <si>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</si>
  <si>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</si>
  <si>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</si>
  <si>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</si>
  <si>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</si>
  <si>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</si>
  <si>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</si>
  <si>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</si>
  <si>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</si>
  <si>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</si>
  <si>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</si>
  <si>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</si>
  <si>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</si>
  <si>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</si>
  <si>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</si>
  <si>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</si>
  <si>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</si>
  <si>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</si>
  <si>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</si>
  <si>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</si>
  <si>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</si>
  <si>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</si>
  <si>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</si>
  <si>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</si>
  <si>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</si>
  <si>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</si>
  <si>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</si>
  <si>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</si>
  <si>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</si>
  <si>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</si>
  <si>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</si>
  <si>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</si>
  <si>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</si>
  <si>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</si>
  <si>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</si>
  <si>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</si>
  <si>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</si>
  <si>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</si>
  <si>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</si>
  <si>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</si>
  <si>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</si>
  <si>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</si>
  <si>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</si>
  <si>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</si>
  <si>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</si>
  <si>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</si>
  <si>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</si>
  <si>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</si>
  <si>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</si>
  <si>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</si>
  <si>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</si>
  <si>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</si>
  <si>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</si>
  <si>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</si>
  <si>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</si>
  <si>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</si>
  <si>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</si>
  <si>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</si>
  <si>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</si>
  <si>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</si>
  <si>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</si>
  <si>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</si>
  <si>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</si>
  <si>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</si>
  <si>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</si>
  <si>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</si>
  <si>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</si>
  <si>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</si>
  <si>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</si>
  <si>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</si>
  <si>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</si>
  <si>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</si>
  <si>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</si>
  <si>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</si>
  <si>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</si>
  <si>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</si>
  <si>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</si>
  <si>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</si>
  <si>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</si>
  <si>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</si>
  <si>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</si>
  <si>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</si>
  <si>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</si>
  <si>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</si>
  <si>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</si>
  <si>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</si>
  <si>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</si>
  <si>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</si>
  <si>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</si>
  <si>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</si>
  <si>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</si>
  <si>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</si>
  <si>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</si>
  <si>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</si>
  <si>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</si>
  <si>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</si>
  <si>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</si>
  <si>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</si>
  <si>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</si>
  <si>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</si>
  <si>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</si>
  <si>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</si>
  <si>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</si>
  <si>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</si>
  <si>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</si>
  <si>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</si>
  <si>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</si>
  <si>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</si>
  <si>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</si>
  <si>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</si>
  <si>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</si>
  <si>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</si>
  <si>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</si>
  <si>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</si>
  <si>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</si>
  <si>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</si>
  <si>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</si>
  <si>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</si>
  <si>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</si>
  <si>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</si>
  <si>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</si>
  <si>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</si>
  <si>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</si>
  <si>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</si>
  <si>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</si>
  <si>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</si>
  <si>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</si>
  <si>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</si>
  <si>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</si>
  <si>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</si>
  <si>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</si>
  <si>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</si>
  <si>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</si>
  <si>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</si>
  <si>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</si>
  <si>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</si>
  <si>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</si>
  <si>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</si>
  <si>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</si>
  <si>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</si>
  <si>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</si>
  <si>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</si>
  <si>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</si>
  <si>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</si>
  <si>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</si>
  <si>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</si>
  <si>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</si>
  <si>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</si>
  <si>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</si>
  <si>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</si>
  <si>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</si>
  <si>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</si>
  <si>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</si>
  <si>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</si>
  <si>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</si>
  <si>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</si>
  <si>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</si>
  <si>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</si>
  <si>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</si>
  <si>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</si>
  <si>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</si>
  <si>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</si>
  <si>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</si>
  <si>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</si>
  <si>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</si>
  <si>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</si>
  <si>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</si>
  <si>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</si>
  <si>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</si>
  <si>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</si>
  <si>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</si>
  <si>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</si>
  <si>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</si>
  <si>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</si>
  <si>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</si>
  <si>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</si>
  <si>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</si>
  <si>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</si>
  <si>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</si>
  <si>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</si>
  <si>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</si>
  <si>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</si>
  <si>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</si>
  <si>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</si>
  <si>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</si>
  <si>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</si>
  <si>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</si>
  <si>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</si>
  <si>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</si>
  <si>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</si>
  <si>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</si>
  <si>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</si>
  <si>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</si>
  <si>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</si>
  <si>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</si>
  <si>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</si>
  <si>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</si>
  <si>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</si>
  <si>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</si>
  <si>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</si>
  <si>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</si>
  <si>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</si>
  <si>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</si>
  <si>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</si>
  <si>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</si>
  <si>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</si>
  <si>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</si>
  <si>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</si>
  <si>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</si>
  <si>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</si>
  <si>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</si>
  <si>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</si>
  <si>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</si>
  <si>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</si>
  <si>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</si>
  <si>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</si>
  <si>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</si>
  <si>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</si>
  <si>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</si>
  <si>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</si>
  <si>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</si>
  <si>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</si>
  <si>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</si>
  <si>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</si>
  <si>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</si>
  <si>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</si>
  <si>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</si>
  <si>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</si>
  <si>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</si>
  <si>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</si>
  <si>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</si>
  <si>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</si>
  <si>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</si>
  <si>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</si>
  <si>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</si>
  <si>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</si>
  <si>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</si>
  <si>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</si>
  <si>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</si>
  <si>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</si>
  <si>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</si>
  <si>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</si>
  <si>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</si>
  <si>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</si>
  <si>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</si>
  <si>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</si>
  <si>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</si>
  <si>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</si>
  <si>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</si>
  <si>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</si>
  <si>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</si>
  <si>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</si>
  <si>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</si>
  <si>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</si>
  <si>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</si>
  <si>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</si>
  <si>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</si>
  <si>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</si>
  <si>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</si>
  <si>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</si>
  <si>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</si>
  <si>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</si>
  <si>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</si>
  <si>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</si>
  <si>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</si>
  <si>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</si>
  <si>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</si>
  <si>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</si>
  <si>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</si>
  <si>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</si>
  <si>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</si>
  <si>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</si>
  <si>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</si>
  <si>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</si>
  <si>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</si>
  <si>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</si>
  <si>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</si>
  <si>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</si>
  <si>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</si>
  <si>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</si>
  <si>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</si>
  <si>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</si>
  <si>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</si>
  <si>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</si>
  <si>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</si>
  <si>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</si>
  <si>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</si>
  <si>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</si>
  <si>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</si>
  <si>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</si>
  <si>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</si>
  <si>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</si>
  <si>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</si>
  <si>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</si>
  <si>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</si>
  <si>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</si>
  <si>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</si>
  <si>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</si>
  <si>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</si>
  <si>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</si>
  <si>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</si>
  <si>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</si>
  <si>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</si>
  <si>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</si>
  <si>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</si>
  <si>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</si>
  <si>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</si>
  <si>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</si>
  <si>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</si>
  <si>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</si>
  <si>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</si>
  <si>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</si>
  <si>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</si>
  <si>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</si>
  <si>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</si>
  <si>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</si>
  <si>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</si>
  <si>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</si>
  <si>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</si>
  <si>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</si>
  <si>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</si>
  <si>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</si>
  <si>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</si>
  <si>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</si>
  <si>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</si>
  <si>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</si>
  <si>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</si>
  <si>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</si>
  <si>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</si>
  <si>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</si>
  <si>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</si>
  <si>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</si>
  <si>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</si>
  <si>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</si>
  <si>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</si>
  <si>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</si>
  <si>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</si>
  <si>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</si>
  <si>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</si>
  <si>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</si>
  <si>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</si>
  <si>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</si>
  <si>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</si>
  <si>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</si>
  <si>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</si>
  <si>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</si>
  <si>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</si>
  <si>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</si>
  <si>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</si>
  <si>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</si>
  <si>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</si>
  <si>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</si>
  <si>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</si>
  <si>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</si>
  <si>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</si>
  <si>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</si>
  <si>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</si>
  <si>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</si>
  <si>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</si>
  <si>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</si>
  <si>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</si>
  <si>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</si>
  <si>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</si>
  <si>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</si>
  <si>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</si>
  <si>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</si>
  <si>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</si>
  <si>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</si>
  <si>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</si>
  <si>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</si>
  <si>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</si>
  <si>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</si>
  <si>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</si>
  <si>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</si>
  <si>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</si>
  <si>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</si>
  <si>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</si>
  <si>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</si>
  <si>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</si>
  <si>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</si>
  <si>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</si>
  <si>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</si>
  <si>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</si>
  <si>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</si>
  <si>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</si>
  <si>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</si>
  <si>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</si>
  <si>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</si>
  <si>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</si>
  <si>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</si>
  <si>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</si>
  <si>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</si>
  <si>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</si>
  <si>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</si>
  <si>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</si>
  <si>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</si>
  <si>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</si>
  <si>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</si>
  <si>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</si>
  <si>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</si>
  <si>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</si>
  <si>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</si>
  <si>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</si>
  <si>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</si>
  <si>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</si>
  <si>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</si>
  <si>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</si>
  <si>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</si>
  <si>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</si>
  <si>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</si>
  <si>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</si>
  <si>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</si>
  <si>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</si>
  <si>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</si>
  <si>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</si>
  <si>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</si>
  <si>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</si>
  <si>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</si>
  <si>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</si>
  <si>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</si>
  <si>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</si>
  <si>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</si>
  <si>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</si>
  <si>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</si>
  <si>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</si>
  <si>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</si>
  <si>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</si>
  <si>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</si>
  <si>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</si>
  <si>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</si>
  <si>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</si>
  <si>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</si>
  <si>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</si>
  <si>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</si>
  <si>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</si>
  <si>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</si>
  <si>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</si>
  <si>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</si>
  <si>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</si>
  <si>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</si>
  <si>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</si>
  <si>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</si>
  <si>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</si>
  <si>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</si>
  <si>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</si>
  <si>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</si>
  <si>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</si>
  <si>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</si>
  <si>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</si>
  <si>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</si>
  <si>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</si>
  <si>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</si>
  <si>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</si>
  <si>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</si>
  <si>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</si>
  <si>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</si>
  <si>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</si>
  <si>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</si>
  <si>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</si>
  <si>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</si>
  <si>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</si>
  <si>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</si>
  <si>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</si>
  <si>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</si>
  <si>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</si>
  <si>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</si>
  <si>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</si>
  <si>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</si>
  <si>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</si>
  <si>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</si>
  <si>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</si>
  <si>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</si>
  <si>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</si>
  <si>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</si>
  <si>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</si>
  <si>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</si>
  <si>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</si>
  <si>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</si>
  <si>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</si>
  <si>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</si>
  <si>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</si>
  <si>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</si>
  <si>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</si>
  <si>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</si>
  <si>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</si>
  <si>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</si>
  <si>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</si>
  <si>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</si>
  <si>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</si>
  <si>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</si>
  <si>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</si>
  <si>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</si>
  <si>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</si>
  <si>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</si>
  <si>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</si>
  <si>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</si>
  <si>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</si>
  <si>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</si>
  <si>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</si>
  <si>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</si>
  <si>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</si>
  <si>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</si>
  <si>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</si>
  <si>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</si>
  <si>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</si>
  <si>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</si>
  <si>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</si>
  <si>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</si>
  <si>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</si>
  <si>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</si>
  <si>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</si>
  <si>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</si>
  <si>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</si>
  <si>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</si>
  <si>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</si>
  <si>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</si>
  <si>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</si>
  <si>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</si>
  <si>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</si>
  <si>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</si>
  <si>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</si>
  <si>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</si>
  <si>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</si>
  <si>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</si>
  <si>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</si>
  <si>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</si>
  <si>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</si>
  <si>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</si>
  <si>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</si>
  <si>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</si>
  <si>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</si>
  <si>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</si>
  <si>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</si>
  <si>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</si>
  <si>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</si>
  <si>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</si>
  <si>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</si>
  <si>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</si>
  <si>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</si>
  <si>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</si>
  <si>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</si>
  <si>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</si>
  <si>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</si>
  <si>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</si>
  <si>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</si>
  <si>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</si>
  <si>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</si>
  <si>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</si>
  <si>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</si>
  <si>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</si>
  <si>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</si>
  <si>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</si>
  <si>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</si>
  <si>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</si>
  <si>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</si>
  <si>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</si>
  <si>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</si>
  <si>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</si>
  <si>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</si>
  <si>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</si>
  <si>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</si>
  <si>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</si>
  <si>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</si>
  <si>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</si>
  <si>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</si>
  <si>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</si>
  <si>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</si>
  <si>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</si>
  <si>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</si>
  <si>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</si>
  <si>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</si>
  <si>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</si>
  <si>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</si>
  <si>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</si>
  <si>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</si>
  <si>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</si>
  <si>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</si>
  <si>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</si>
  <si>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</si>
  <si>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</si>
  <si>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</si>
  <si>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</si>
  <si>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</si>
  <si>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</si>
  <si>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</si>
  <si>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</si>
  <si>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</si>
  <si>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</si>
  <si>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</si>
  <si>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</si>
  <si>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</si>
  <si>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</si>
  <si>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</si>
  <si>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</si>
  <si>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</si>
  <si>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</si>
  <si>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</si>
  <si>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</si>
  <si>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</si>
  <si>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</si>
  <si>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</si>
  <si>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</si>
  <si>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</si>
  <si>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</si>
  <si>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</si>
  <si>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</si>
  <si>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</si>
  <si>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</si>
  <si>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</si>
  <si>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</si>
  <si>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</si>
  <si>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</si>
  <si>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</si>
  <si>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</si>
  <si>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</si>
  <si>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</si>
  <si>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</si>
  <si>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</si>
  <si>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</si>
  <si>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</si>
  <si>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</si>
  <si>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</si>
  <si>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</si>
  <si>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</si>
  <si>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</si>
  <si>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</si>
  <si>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</si>
  <si>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</si>
  <si>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</si>
  <si>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</si>
  <si>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</si>
  <si>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</si>
  <si>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</si>
  <si>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</si>
  <si>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</si>
  <si>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</si>
  <si>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</si>
  <si>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</si>
  <si>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</si>
  <si>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</si>
  <si>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</si>
  <si>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</si>
  <si>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</si>
  <si>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</si>
  <si>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</si>
  <si>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</si>
  <si>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</si>
  <si>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</si>
  <si>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</si>
  <si>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</si>
  <si>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</si>
  <si>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</si>
  <si>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</si>
  <si>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</si>
  <si>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</si>
  <si>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</si>
  <si>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</si>
  <si>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</si>
  <si>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</si>
  <si>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</si>
  <si>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</si>
  <si>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</si>
  <si>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</si>
  <si>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</si>
  <si>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</si>
  <si>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</si>
  <si>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</si>
  <si>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</si>
  <si>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</si>
  <si>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</si>
  <si>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</si>
  <si>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</si>
  <si>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</si>
  <si>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</si>
  <si>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</si>
  <si>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</si>
  <si>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</si>
  <si>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</si>
  <si>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</si>
  <si>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</si>
  <si>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</si>
  <si>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</si>
  <si>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</si>
  <si>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</si>
  <si>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</si>
  <si>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</si>
  <si>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</si>
  <si>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</si>
  <si>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</si>
  <si>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</si>
  <si>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</si>
  <si>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</si>
  <si>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</si>
  <si>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</si>
  <si>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</si>
  <si>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</si>
  <si>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</si>
  <si>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</si>
  <si>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</si>
  <si>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</si>
  <si>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</si>
  <si>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</si>
  <si>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</si>
  <si>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</si>
  <si>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</si>
  <si>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</si>
  <si>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</si>
  <si>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</si>
  <si>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</si>
  <si>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</si>
  <si>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</si>
  <si>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</si>
  <si>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</si>
  <si>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</si>
  <si>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</si>
  <si>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</si>
  <si>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</si>
  <si>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</si>
  <si>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</si>
  <si>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</si>
  <si>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</si>
  <si>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</si>
  <si>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</si>
  <si>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</si>
  <si>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</si>
  <si>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</si>
  <si>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</si>
  <si>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</si>
  <si>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</si>
  <si>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</si>
  <si>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</si>
  <si>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</si>
  <si>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</si>
  <si>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</si>
  <si>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</si>
  <si>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</si>
  <si>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</si>
  <si>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</si>
  <si>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</si>
  <si>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</si>
  <si>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</si>
  <si>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</si>
  <si>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</si>
  <si>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</si>
  <si>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</si>
  <si>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</si>
  <si>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</si>
  <si>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</si>
  <si>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</si>
  <si>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</si>
  <si>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</si>
  <si>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</si>
  <si>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</si>
  <si>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</si>
  <si>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</si>
  <si>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</si>
  <si>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</si>
  <si>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</si>
  <si>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</si>
  <si>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</si>
  <si>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</si>
  <si>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</si>
  <si>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</si>
  <si>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</si>
  <si>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</si>
  <si>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</si>
  <si>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</si>
  <si>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</si>
  <si>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</si>
  <si>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</si>
  <si>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</si>
  <si>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</si>
  <si>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</si>
  <si>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</si>
  <si>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</si>
  <si>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</si>
  <si>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</si>
  <si>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</si>
  <si>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</si>
  <si>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</si>
  <si>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</si>
  <si>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</si>
  <si>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</si>
  <si>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</si>
  <si>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</si>
  <si>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</si>
  <si>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</si>
  <si>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</si>
  <si>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</si>
  <si>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</si>
  <si>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</si>
  <si>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</si>
  <si>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</si>
  <si>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</si>
  <si>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</si>
  <si>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</si>
  <si>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</si>
  <si>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</si>
  <si>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</si>
  <si>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</si>
  <si>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</si>
  <si>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</si>
  <si>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</si>
  <si>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</si>
  <si>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</si>
  <si>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</si>
  <si>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</si>
  <si>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</si>
  <si>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</si>
  <si>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</si>
  <si>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</si>
  <si>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</si>
  <si>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</si>
  <si>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</si>
  <si>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</si>
  <si>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</si>
  <si>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</si>
  <si>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</si>
  <si>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</si>
  <si>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</si>
  <si>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</si>
  <si>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</si>
  <si>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</si>
  <si>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</si>
  <si>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</si>
  <si>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</si>
  <si>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</si>
  <si>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</si>
  <si>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</si>
  <si>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</si>
  <si>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</si>
  <si>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</si>
  <si>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</si>
  <si>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</si>
  <si>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</si>
  <si>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</si>
  <si>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</si>
  <si>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</si>
  <si>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</si>
  <si>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</si>
  <si>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</si>
  <si>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</si>
  <si>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</si>
  <si>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</si>
  <si>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</si>
  <si>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</si>
  <si>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</si>
  <si>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</si>
  <si>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</si>
  <si>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</si>
  <si>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</si>
  <si>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</si>
  <si>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</si>
  <si>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</si>
  <si>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</si>
  <si>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</si>
  <si>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</si>
  <si>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</si>
  <si>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</si>
  <si>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</si>
  <si>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</si>
  <si>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</si>
  <si>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</si>
  <si>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</si>
  <si>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</si>
  <si>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</si>
  <si>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</si>
  <si>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</si>
  <si>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</si>
  <si>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</si>
  <si>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</si>
  <si>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</si>
  <si>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</si>
  <si>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</si>
  <si>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</si>
  <si>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</si>
  <si>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</si>
  <si>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</si>
  <si>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</si>
  <si>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</si>
  <si>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</si>
  <si>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</si>
  <si>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</si>
  <si>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</si>
  <si>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</si>
  <si>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</si>
  <si>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</si>
  <si>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</si>
  <si>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</si>
  <si>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</si>
  <si>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</si>
  <si>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</si>
  <si>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</si>
  <si>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</si>
  <si>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</si>
  <si>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</si>
  <si>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</si>
  <si>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</si>
  <si>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</si>
  <si>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</si>
  <si>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</si>
  <si>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</si>
  <si>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</si>
  <si>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</si>
  <si>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</si>
  <si>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</si>
  <si>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</si>
  <si>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</si>
  <si>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</si>
  <si>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</si>
  <si>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</si>
  <si>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</si>
  <si>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</si>
  <si>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</si>
  <si>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</si>
  <si>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</si>
  <si>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</si>
  <si>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</si>
  <si>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</si>
  <si>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</si>
  <si>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</si>
  <si>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</si>
  <si>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</si>
  <si>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</si>
  <si>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</si>
  <si>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</si>
  <si>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</si>
  <si>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</si>
  <si>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</si>
  <si>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</si>
  <si>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</si>
  <si>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</si>
  <si>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</si>
  <si>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</si>
  <si>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</si>
  <si>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</si>
  <si>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</si>
  <si>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</si>
  <si>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</si>
  <si>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</si>
  <si>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</si>
  <si>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</si>
  <si>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</si>
  <si>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</si>
  <si>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</si>
  <si>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</si>
  <si>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</si>
  <si>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</si>
  <si>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</si>
  <si>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</si>
  <si>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</si>
  <si>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</si>
  <si>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</si>
  <si>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</si>
  <si>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</si>
  <si>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</si>
  <si>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</si>
  <si>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</si>
  <si>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</si>
  <si>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</si>
  <si>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</si>
  <si>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</si>
  <si>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</si>
  <si>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</si>
  <si>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</si>
  <si>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</si>
  <si>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</si>
  <si>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</si>
  <si>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</si>
  <si>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</si>
  <si>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</si>
  <si>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</si>
  <si>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</si>
  <si>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</si>
  <si>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</si>
  <si>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</si>
  <si>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</si>
  <si>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</si>
  <si>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</si>
  <si>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</si>
  <si>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</si>
  <si>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</si>
  <si>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</si>
  <si>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</si>
  <si>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</si>
  <si>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</si>
  <si>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</si>
  <si>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</si>
  <si>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</si>
  <si>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</si>
  <si>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</si>
  <si>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</si>
  <si>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</si>
  <si>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</si>
  <si>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</si>
  <si>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</si>
  <si>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</si>
  <si>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</si>
  <si>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</si>
  <si>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</si>
  <si>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</si>
  <si>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</si>
  <si>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</si>
  <si>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</si>
  <si>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</si>
  <si>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</si>
  <si>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</si>
  <si>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</si>
  <si>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</si>
  <si>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</si>
  <si>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</si>
  <si>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</si>
  <si>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</si>
  <si>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</si>
  <si>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</si>
  <si>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</si>
  <si>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</si>
  <si>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</si>
  <si>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</si>
  <si>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</si>
  <si>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</si>
  <si>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</si>
  <si>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</si>
  <si>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</si>
  <si>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</si>
  <si>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</si>
  <si>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</si>
  <si>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</si>
  <si>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</si>
  <si>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</si>
  <si>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</si>
  <si>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</si>
  <si>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</si>
  <si>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</si>
  <si>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</si>
  <si>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</si>
  <si>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</si>
  <si>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</si>
  <si>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</si>
  <si>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</si>
  <si>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</si>
  <si>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</si>
  <si>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</si>
  <si>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</si>
  <si>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</si>
  <si>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</si>
  <si>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</si>
  <si>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</si>
  <si>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</si>
  <si>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</si>
  <si>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</si>
  <si>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</si>
  <si>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</si>
  <si>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</si>
  <si>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</si>
  <si>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</si>
  <si>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</si>
  <si>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</si>
  <si>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</si>
  <si>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</si>
  <si>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</si>
  <si>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</si>
  <si>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</si>
  <si>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</si>
  <si>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</si>
  <si>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</si>
  <si>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</si>
  <si>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</si>
  <si>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</si>
  <si>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</si>
  <si>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</si>
  <si>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</si>
  <si>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</si>
  <si>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</si>
  <si>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</si>
  <si>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</si>
  <si>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</si>
  <si>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</si>
  <si>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</si>
  <si>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</si>
  <si>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</si>
  <si>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</si>
  <si>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</si>
  <si>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</si>
  <si>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</si>
  <si>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</si>
  <si>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</si>
  <si>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</si>
  <si>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</si>
  <si>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</si>
  <si>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</si>
  <si>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</si>
  <si>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</si>
  <si>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</si>
  <si>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</si>
  <si>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</si>
  <si>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</si>
  <si>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</si>
  <si>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</si>
  <si>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</si>
  <si>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</si>
  <si>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</si>
  <si>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</si>
  <si>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</si>
  <si>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</si>
  <si>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</si>
  <si>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</si>
  <si>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</si>
  <si>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</si>
  <si>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</si>
  <si>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</si>
  <si>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</si>
  <si>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</si>
  <si>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</si>
  <si>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</si>
  <si>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</si>
  <si>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</si>
  <si>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</si>
  <si>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</si>
  <si>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</si>
  <si>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</si>
  <si>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</si>
  <si>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</si>
  <si>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</si>
  <si>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</si>
  <si>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</si>
  <si>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</si>
  <si>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</si>
  <si>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</si>
  <si>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</si>
  <si>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</si>
  <si>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</si>
  <si>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</si>
  <si>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</si>
  <si>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</si>
  <si>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</si>
  <si>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</si>
  <si>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</si>
  <si>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</si>
  <si>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</si>
  <si>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</si>
  <si>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</si>
  <si>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</si>
  <si>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</si>
  <si>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</si>
  <si>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</si>
  <si>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</si>
  <si>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</si>
  <si>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</si>
  <si>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</si>
  <si>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</si>
  <si>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</si>
  <si>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</si>
  <si>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</si>
  <si>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</si>
  <si>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</si>
  <si>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</si>
  <si>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</si>
  <si>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</si>
  <si>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</si>
  <si>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</si>
  <si>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</si>
  <si>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</si>
  <si>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</si>
  <si>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</si>
  <si>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</si>
  <si>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</si>
  <si>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</si>
  <si>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</si>
  <si>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</si>
  <si>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</si>
  <si>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</si>
  <si>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</si>
  <si>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</si>
  <si>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</si>
  <si>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</si>
  <si>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</si>
  <si>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</si>
  <si>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</si>
  <si>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</si>
  <si>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</si>
  <si>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</si>
  <si>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</si>
  <si>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</si>
  <si>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</si>
  <si>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</si>
  <si>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</si>
  <si>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</si>
  <si>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</si>
  <si>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</si>
  <si>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</si>
  <si>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</si>
  <si>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</si>
  <si>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</si>
  <si>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</si>
  <si>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</si>
  <si>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</si>
  <si>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</si>
  <si>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</si>
  <si>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</si>
  <si>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</si>
  <si>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</si>
  <si>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</si>
  <si>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</si>
  <si>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</si>
  <si>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</si>
  <si>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</si>
  <si>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</si>
  <si>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</si>
  <si>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</si>
  <si>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</si>
  <si>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</si>
  <si>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</si>
  <si>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</si>
  <si>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</si>
  <si>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</si>
  <si>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</si>
  <si>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</si>
  <si>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</si>
  <si>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</si>
  <si>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</si>
  <si>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</si>
  <si>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</si>
  <si>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</si>
  <si>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</si>
  <si>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</si>
  <si>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</si>
  <si>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</si>
  <si>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</si>
  <si>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</si>
  <si>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</si>
  <si>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</si>
  <si>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</si>
  <si>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</si>
  <si>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</si>
  <si>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</si>
  <si>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</si>
  <si>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</si>
  <si>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</si>
  <si>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</si>
  <si>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</si>
  <si>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</si>
  <si>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</si>
  <si>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</si>
  <si>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</si>
  <si>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</si>
  <si>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</si>
  <si>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</si>
  <si>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</si>
  <si>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</si>
  <si>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</si>
  <si>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</si>
  <si>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</si>
  <si>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</si>
  <si>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</si>
  <si>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</si>
  <si>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</si>
  <si>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</si>
  <si>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</si>
  <si>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</si>
  <si>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</si>
  <si>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</si>
  <si>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</si>
  <si>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</si>
  <si>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</si>
  <si>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</si>
  <si>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</si>
  <si>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</si>
  <si>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</si>
  <si>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</si>
  <si>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</si>
  <si>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</si>
  <si>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</si>
  <si>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</si>
  <si>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</si>
  <si>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</si>
  <si>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</si>
  <si>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</si>
  <si>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</si>
  <si>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</si>
  <si>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</si>
  <si>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</si>
  <si>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</si>
  <si>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</si>
  <si>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</si>
  <si>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</si>
  <si>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</si>
  <si>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</si>
  <si>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</si>
  <si>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</si>
  <si>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</si>
  <si>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</si>
  <si>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</si>
  <si>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</si>
  <si>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</si>
  <si>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</si>
  <si>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</si>
  <si>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</si>
  <si>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</si>
  <si>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</si>
  <si>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</si>
  <si>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</si>
  <si>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</si>
  <si>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</si>
  <si>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</si>
  <si>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</si>
  <si>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</si>
  <si>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</si>
  <si>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</si>
  <si>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</si>
  <si>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</si>
  <si>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</si>
  <si>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</si>
  <si>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</si>
  <si>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</si>
  <si>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</si>
  <si>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</si>
  <si>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</si>
  <si>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</si>
  <si>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</si>
  <si>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</si>
  <si>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</si>
  <si>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</si>
  <si>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</si>
  <si>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</si>
  <si>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</si>
  <si>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</si>
  <si>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</si>
  <si>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</si>
  <si>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</si>
  <si>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</si>
  <si>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</si>
  <si>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</si>
  <si>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</si>
  <si>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</si>
  <si>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</si>
  <si>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</si>
  <si>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</si>
  <si>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</si>
  <si>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</si>
  <si>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</si>
  <si>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</si>
  <si>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</si>
  <si>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</si>
  <si>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</si>
  <si>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</si>
  <si>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</si>
  <si>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</si>
  <si>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</si>
  <si>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</si>
  <si>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</si>
  <si>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</si>
  <si>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</si>
  <si>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</si>
  <si>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</si>
  <si>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</si>
  <si>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</si>
  <si>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</si>
  <si>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</si>
  <si>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</si>
  <si>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</si>
  <si>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</si>
  <si>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</si>
  <si>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</si>
  <si>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</si>
  <si>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</si>
  <si>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</si>
  <si>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</si>
  <si>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</si>
  <si>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</si>
  <si>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</si>
  <si>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</si>
  <si>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</si>
  <si>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</si>
  <si>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</si>
  <si>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</si>
  <si>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</si>
  <si>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</si>
  <si>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</si>
  <si>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</si>
  <si>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</si>
  <si>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</si>
  <si>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</si>
  <si>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</si>
  <si>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</si>
  <si>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</si>
  <si>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</si>
  <si>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</si>
  <si>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</si>
  <si>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</si>
  <si>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</si>
  <si>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</si>
  <si>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</si>
  <si>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</si>
  <si>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</si>
  <si>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</si>
  <si>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</si>
  <si>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</si>
  <si>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</si>
  <si>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</si>
  <si>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</si>
  <si>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</si>
  <si>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</si>
  <si>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</si>
  <si>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</si>
  <si>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</si>
  <si>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</si>
  <si>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</si>
  <si>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</si>
  <si>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</si>
  <si>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</si>
  <si>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</si>
  <si>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</si>
  <si>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</si>
  <si>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</si>
  <si>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</si>
  <si>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</si>
  <si>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</si>
  <si>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</si>
  <si>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</si>
  <si>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</si>
  <si>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</si>
  <si>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</si>
  <si>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</si>
  <si>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</si>
  <si>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</si>
  <si>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</si>
  <si>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</si>
  <si>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</si>
  <si>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</si>
  <si>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</si>
  <si>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</si>
  <si>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</si>
  <si>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</si>
  <si>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</si>
  <si>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</si>
  <si>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</si>
  <si>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</si>
  <si>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</si>
  <si>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</si>
  <si>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</si>
  <si>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</si>
  <si>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</si>
  <si>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</si>
  <si>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</si>
  <si>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</si>
  <si>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</si>
  <si>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</si>
  <si>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</si>
  <si>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</si>
  <si>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</si>
  <si>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</si>
  <si>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</si>
  <si>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</si>
  <si>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</si>
  <si>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</si>
  <si>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</si>
  <si>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</si>
  <si>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</si>
  <si>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</si>
  <si>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</si>
  <si>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</si>
  <si>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</si>
  <si>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</si>
  <si>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</si>
  <si>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</si>
  <si>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</si>
  <si>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</si>
  <si>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</si>
  <si>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</si>
  <si>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</si>
  <si>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</si>
  <si>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</si>
  <si>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</si>
  <si>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</si>
  <si>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</si>
  <si>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</si>
  <si>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</si>
  <si>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</si>
  <si>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</si>
  <si>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</si>
  <si>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</si>
  <si>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</si>
  <si>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</si>
  <si>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</si>
  <si>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</si>
  <si>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</si>
  <si>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</si>
  <si>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</si>
  <si>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</si>
  <si>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</si>
  <si>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</si>
  <si>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</si>
  <si>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</si>
  <si>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</si>
  <si>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</si>
  <si>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</si>
  <si>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</si>
  <si>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</si>
  <si>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</si>
  <si>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</si>
  <si>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</si>
  <si>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</si>
  <si>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</si>
  <si>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</si>
  <si>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</si>
  <si>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</si>
  <si>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</si>
  <si>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</si>
  <si>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</si>
  <si>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</si>
  <si>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</si>
  <si>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</si>
  <si>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</si>
  <si>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</si>
  <si>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</si>
  <si>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</si>
  <si>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</si>
  <si>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</si>
  <si>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</si>
  <si>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</si>
  <si>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</si>
  <si>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</si>
  <si>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</si>
  <si>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</si>
  <si>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</si>
  <si>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</si>
  <si>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</si>
  <si>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</si>
  <si>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</si>
  <si>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</si>
  <si>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</si>
  <si>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</si>
  <si>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</si>
  <si>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</si>
  <si>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</si>
  <si>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</si>
  <si>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</si>
  <si>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</si>
  <si>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</si>
  <si>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</si>
  <si>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</si>
  <si>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</si>
  <si>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</si>
  <si>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</si>
  <si>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</si>
  <si>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</si>
  <si>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</si>
  <si>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</si>
  <si>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</si>
  <si>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</si>
  <si>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</si>
  <si>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</si>
  <si>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</si>
  <si>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</si>
  <si>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</si>
  <si>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</si>
  <si>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</si>
  <si>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</si>
  <si>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</si>
  <si>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</si>
  <si>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</si>
  <si>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</si>
  <si>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</si>
  <si>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</si>
  <si>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</si>
  <si>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</si>
  <si>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</si>
  <si>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</si>
  <si>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</si>
  <si>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</si>
  <si>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</si>
  <si>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</si>
  <si>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</si>
  <si>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</si>
  <si>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</si>
  <si>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</si>
  <si>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</si>
  <si>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</si>
  <si>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</si>
  <si>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</si>
  <si>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</si>
  <si>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</si>
  <si>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</si>
  <si>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</si>
  <si>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</si>
  <si>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</si>
  <si>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</si>
  <si>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</si>
  <si>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</si>
  <si>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</si>
  <si>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</si>
  <si>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</si>
  <si>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</si>
  <si>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</si>
  <si>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</si>
  <si>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</si>
  <si>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</si>
  <si>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</si>
  <si>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</si>
  <si>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</si>
  <si>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</si>
  <si>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</si>
  <si>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</si>
  <si>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</si>
  <si>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</si>
  <si>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</si>
  <si>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</si>
  <si>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</si>
  <si>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</si>
  <si>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</si>
  <si>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</si>
  <si>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</si>
  <si>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</si>
  <si>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</si>
  <si>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</si>
  <si>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</si>
  <si>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</si>
  <si>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</si>
  <si>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</si>
  <si>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</si>
  <si>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</si>
  <si>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</si>
  <si>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</si>
  <si>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</si>
  <si>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</si>
  <si>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</si>
  <si>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</si>
  <si>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</si>
  <si>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</si>
  <si>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</si>
  <si>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</si>
  <si>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</si>
  <si>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</si>
  <si>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</si>
  <si>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</si>
  <si>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</si>
  <si>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</si>
  <si>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</si>
  <si>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</si>
  <si>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</si>
  <si>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</si>
  <si>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</si>
  <si>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</si>
  <si>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</si>
  <si>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</si>
  <si>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</si>
  <si>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</si>
  <si>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</si>
  <si>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</si>
  <si>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</si>
  <si>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</si>
  <si>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</si>
  <si>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</si>
  <si>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</si>
  <si>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</si>
  <si>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</si>
  <si>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</si>
  <si>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</si>
  <si>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</si>
  <si>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</si>
  <si>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</si>
  <si>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</si>
  <si>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</si>
  <si>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</si>
  <si>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</si>
  <si>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</si>
  <si>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</si>
  <si>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</si>
  <si>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</si>
  <si>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</si>
  <si>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</si>
  <si>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</si>
  <si>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</si>
  <si>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</si>
  <si>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</si>
  <si>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</si>
  <si>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</si>
  <si>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</si>
  <si>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</si>
  <si>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</si>
  <si>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</si>
  <si>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</si>
  <si>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</si>
  <si>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</si>
  <si>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</si>
  <si>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</si>
  <si>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</si>
  <si>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</si>
  <si>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</si>
  <si>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</si>
  <si>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</si>
  <si>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</si>
  <si>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</si>
  <si>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</si>
  <si>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</si>
  <si>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</si>
  <si>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</si>
  <si>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</si>
  <si>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</si>
  <si>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</si>
  <si>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</si>
  <si>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</si>
  <si>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</si>
  <si>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</si>
  <si>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</si>
  <si>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</si>
  <si>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</si>
  <si>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</si>
  <si>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</si>
  <si>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</si>
  <si>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</si>
  <si>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</si>
  <si>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</si>
  <si>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</si>
  <si>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</si>
  <si>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</si>
  <si>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</si>
  <si>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</si>
  <si>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</si>
  <si>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</si>
  <si>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</si>
  <si>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</si>
  <si>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</si>
  <si>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</si>
  <si>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</si>
  <si>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</si>
  <si>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</si>
  <si>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</si>
  <si>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</si>
  <si>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</si>
  <si>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</si>
  <si>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</si>
  <si>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</si>
  <si>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</si>
  <si>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</si>
  <si>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</si>
  <si>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</si>
  <si>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</si>
  <si>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</si>
  <si>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</si>
  <si>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</si>
  <si>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</si>
  <si>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</si>
  <si>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</si>
  <si>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</si>
  <si>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</si>
  <si>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</si>
  <si>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</si>
  <si>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</si>
  <si>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</si>
  <si>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</si>
  <si>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</si>
  <si>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</si>
  <si>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</si>
  <si>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</si>
  <si>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</si>
  <si>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</si>
  <si>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</si>
  <si>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</si>
  <si>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</si>
  <si>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</si>
  <si>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</si>
  <si>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</si>
  <si>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</si>
  <si>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</si>
  <si>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</si>
  <si>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</si>
  <si>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</si>
  <si>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</si>
  <si>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</si>
  <si>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</si>
  <si>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</si>
  <si>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</si>
  <si>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</si>
  <si>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</si>
  <si>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</si>
  <si>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</si>
  <si>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</si>
  <si>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</si>
  <si>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</si>
  <si>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</si>
  <si>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</si>
  <si>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</si>
  <si>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</si>
  <si>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</si>
  <si>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</si>
  <si>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</si>
  <si>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</si>
  <si>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</si>
  <si>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</si>
  <si>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</si>
  <si>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</si>
  <si>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</si>
  <si>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</si>
  <si>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</si>
  <si>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</si>
  <si>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</si>
  <si>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</si>
  <si>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</si>
  <si>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</si>
  <si>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</si>
  <si>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</si>
  <si>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</si>
  <si>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</si>
  <si>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</si>
  <si>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</si>
  <si>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</si>
  <si>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</si>
  <si>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</si>
  <si>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</si>
  <si>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</si>
  <si>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</si>
  <si>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</si>
  <si>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</si>
  <si>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</si>
  <si>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</si>
  <si>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</si>
  <si>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</si>
  <si>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</si>
  <si>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</si>
  <si>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</si>
  <si>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</si>
  <si>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</si>
  <si>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</si>
  <si>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</si>
  <si>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</si>
  <si>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</si>
  <si>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</si>
  <si>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</si>
  <si>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</si>
  <si>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</si>
  <si>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</si>
  <si>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</si>
  <si>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</si>
  <si>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</si>
  <si>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</si>
  <si>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</si>
  <si>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</si>
  <si>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</si>
  <si>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</si>
  <si>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</si>
  <si>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</si>
  <si>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</si>
  <si>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</si>
  <si>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</si>
  <si>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</si>
  <si>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</si>
  <si>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</si>
  <si>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</si>
  <si>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</si>
  <si>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</si>
  <si>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</si>
  <si>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</si>
  <si>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</si>
  <si>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</si>
  <si>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</si>
  <si>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</si>
  <si>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</si>
  <si>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</si>
  <si>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</si>
  <si>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</si>
  <si>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</si>
  <si>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</si>
  <si>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</si>
  <si>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</si>
  <si>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</si>
  <si>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</si>
  <si>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</si>
  <si>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</si>
  <si>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</si>
  <si>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</si>
  <si>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</si>
  <si>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</si>
  <si>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</si>
  <si>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</si>
  <si>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</si>
  <si>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</si>
  <si>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</si>
  <si>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</si>
  <si>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</si>
  <si>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</si>
  <si>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</si>
  <si>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</si>
  <si>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</si>
  <si>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</si>
  <si>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</si>
  <si>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</si>
  <si>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</si>
  <si>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</si>
  <si>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</si>
  <si>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</si>
  <si>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</si>
  <si>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</si>
  <si>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</si>
  <si>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</si>
  <si>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</si>
  <si>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</si>
  <si>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</si>
  <si>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</si>
  <si>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</si>
  <si>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</si>
  <si>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</si>
  <si>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</si>
  <si>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</si>
  <si>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</si>
  <si>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</si>
  <si>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</si>
  <si>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</si>
  <si>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</si>
  <si>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</si>
  <si>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</si>
  <si>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</si>
  <si>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</si>
  <si>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</si>
  <si>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</si>
  <si>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</si>
  <si>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</si>
  <si>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</si>
  <si>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</si>
  <si>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</si>
  <si>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</si>
  <si>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</si>
  <si>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</si>
  <si>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</si>
  <si>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</si>
  <si>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</si>
  <si>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</si>
  <si>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</si>
  <si>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</si>
  <si>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</si>
  <si>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</si>
  <si>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</si>
  <si>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</si>
  <si>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</si>
  <si>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</si>
  <si>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</si>
  <si>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</si>
  <si>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</si>
  <si>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</si>
  <si>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</si>
  <si>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</si>
  <si>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</si>
  <si>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</si>
  <si>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</si>
  <si>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</si>
  <si>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</si>
  <si>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</si>
  <si>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</si>
  <si>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</si>
  <si>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</si>
  <si>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</si>
  <si>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</si>
  <si>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</si>
  <si>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</si>
  <si>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</si>
  <si>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</si>
  <si>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</si>
  <si>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</si>
  <si>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</si>
  <si>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</si>
  <si>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</si>
  <si>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</si>
  <si>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</si>
  <si>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</si>
  <si>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</si>
  <si>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</si>
  <si>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</si>
  <si>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</si>
  <si>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</si>
  <si>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</si>
  <si>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</si>
  <si>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</si>
  <si>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</si>
  <si>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</si>
  <si>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</si>
  <si>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</si>
  <si>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</si>
  <si>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</si>
  <si>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</si>
  <si>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</si>
  <si>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</si>
  <si>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</si>
  <si>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</si>
  <si>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</si>
  <si>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</si>
  <si>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</si>
  <si>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</si>
  <si>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</si>
  <si>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</si>
  <si>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</si>
  <si>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</si>
  <si>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</si>
  <si>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</si>
  <si>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</si>
  <si>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</si>
  <si>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</si>
  <si>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</si>
  <si>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</si>
  <si>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</si>
  <si>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</si>
  <si>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</si>
  <si>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</si>
  <si>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</si>
  <si>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</si>
  <si>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</si>
  <si>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</si>
  <si>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</si>
  <si>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</si>
  <si>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</si>
  <si>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</si>
  <si>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</si>
  <si>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</si>
  <si>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</si>
  <si>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</si>
  <si>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</si>
  <si>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</si>
  <si>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</si>
  <si>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</si>
  <si>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</si>
  <si>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</si>
  <si>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</si>
  <si>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</si>
  <si>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</si>
  <si>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</si>
  <si>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</si>
  <si>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</si>
  <si>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</si>
  <si>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</si>
  <si>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</si>
  <si>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</si>
  <si>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</si>
  <si>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</si>
  <si>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</si>
  <si>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</si>
  <si>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</si>
  <si>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</si>
  <si>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</si>
  <si>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</si>
  <si>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</si>
  <si>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</si>
  <si>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</si>
  <si>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</si>
  <si>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</si>
  <si>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</si>
  <si>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</si>
  <si>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</si>
  <si>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</si>
  <si>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</si>
  <si>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</si>
  <si>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</si>
  <si>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</si>
  <si>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</si>
  <si>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</si>
  <si>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</si>
  <si>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</si>
  <si>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</si>
  <si>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</si>
  <si>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</si>
  <si>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</si>
  <si>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</si>
  <si>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</si>
  <si>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</si>
  <si>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</si>
  <si>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</si>
  <si>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</si>
  <si>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</si>
  <si>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</si>
  <si>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</si>
  <si>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</si>
  <si>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</si>
  <si>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</si>
  <si>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</si>
  <si>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</si>
  <si>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</si>
  <si>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</si>
  <si>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</si>
  <si>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</si>
  <si>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</si>
  <si>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</si>
  <si>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</si>
  <si>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</si>
  <si>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</si>
  <si>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</si>
  <si>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</si>
  <si>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</si>
  <si>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</si>
  <si>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</si>
  <si>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</si>
  <si>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</si>
  <si>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</si>
  <si>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</si>
  <si>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</si>
  <si>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</si>
  <si>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</si>
  <si>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</si>
  <si>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</si>
  <si>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</si>
  <si>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</si>
  <si>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</si>
  <si>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</si>
  <si>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</si>
  <si>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</si>
  <si>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</si>
  <si>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</si>
  <si>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</si>
  <si>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</si>
  <si>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</si>
  <si>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</si>
  <si>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</si>
  <si>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</si>
  <si>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</si>
  <si>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</si>
  <si>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</si>
  <si>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</si>
  <si>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</si>
  <si>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</si>
  <si>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</si>
  <si>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</si>
  <si>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</si>
  <si>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</si>
  <si>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</si>
  <si>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</si>
  <si>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</si>
  <si>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</si>
  <si>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</si>
  <si>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</si>
  <si>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</si>
  <si>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</si>
  <si>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</si>
  <si>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</si>
  <si>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</si>
  <si>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</si>
  <si>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</si>
  <si>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</si>
  <si>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</si>
  <si>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</si>
  <si>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</si>
  <si>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</si>
  <si>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</si>
  <si>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</si>
  <si>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</si>
  <si>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</si>
  <si>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</si>
  <si>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</si>
  <si>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</si>
  <si>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</si>
  <si>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</si>
  <si>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</si>
  <si>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</si>
  <si>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</si>
  <si>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</si>
  <si>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</si>
  <si>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</si>
  <si>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</si>
  <si>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</si>
  <si>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</si>
  <si>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</si>
  <si>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</si>
  <si>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</si>
  <si>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</si>
  <si>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</si>
  <si>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</si>
  <si>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</si>
  <si>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</si>
  <si>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</si>
  <si>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</si>
  <si>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</si>
  <si>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</si>
  <si>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</si>
  <si>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</si>
  <si>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</si>
  <si>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</si>
  <si>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</si>
  <si>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</si>
  <si>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</si>
  <si>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</si>
  <si>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</si>
  <si>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</si>
  <si>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</si>
  <si>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</si>
  <si>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</si>
  <si>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</si>
  <si>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</si>
  <si>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</si>
  <si>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</si>
  <si>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</si>
  <si>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</si>
  <si>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</si>
  <si>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</si>
  <si>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</si>
  <si>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</si>
  <si>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</si>
  <si>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</si>
  <si>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</si>
  <si>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</si>
  <si>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</si>
  <si>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</si>
  <si>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</si>
  <si>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</si>
  <si>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</si>
  <si>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</si>
  <si>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</si>
  <si>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</si>
  <si>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</si>
  <si>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</si>
  <si>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</si>
  <si>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</si>
  <si>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</si>
  <si>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</si>
  <si>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</si>
  <si>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</si>
  <si>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</si>
  <si>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</si>
  <si>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</si>
  <si>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</si>
  <si>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</si>
  <si>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</si>
  <si>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</si>
  <si>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</si>
  <si>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</si>
  <si>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</si>
  <si>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</si>
  <si>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</si>
  <si>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</si>
  <si>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</si>
  <si>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</si>
  <si>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</si>
  <si>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</si>
  <si>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</si>
  <si>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</si>
  <si>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</si>
  <si>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</si>
  <si>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</si>
  <si>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</si>
  <si>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</si>
  <si>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</si>
  <si>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</si>
  <si>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</si>
  <si>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</si>
  <si>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</si>
  <si>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</si>
  <si>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</si>
  <si>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</si>
  <si>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</si>
  <si>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</si>
  <si>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</si>
  <si>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</si>
  <si>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</si>
  <si>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</si>
  <si>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</si>
  <si>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</si>
  <si>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</si>
  <si>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</si>
  <si>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</si>
  <si>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</si>
  <si>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</si>
  <si>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</si>
  <si>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</si>
  <si>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</si>
  <si>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</si>
  <si>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</si>
  <si>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</si>
  <si>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</si>
  <si>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</si>
  <si>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</si>
  <si>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</si>
  <si>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</si>
  <si>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</si>
  <si>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</si>
  <si>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</si>
  <si>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</si>
  <si>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</si>
  <si>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</si>
  <si>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</si>
  <si>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</si>
  <si>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</si>
  <si>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</si>
  <si>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</si>
  <si>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</si>
  <si>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</si>
  <si>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</si>
  <si>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</si>
  <si>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</si>
  <si>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</si>
  <si>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</si>
  <si>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</si>
  <si>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</si>
  <si>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</si>
  <si>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</si>
  <si>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</si>
  <si>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</si>
  <si>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</si>
  <si>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</si>
  <si>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</si>
  <si>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</si>
  <si>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</si>
  <si>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</si>
  <si>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</si>
  <si>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</si>
  <si>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</si>
  <si>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</si>
  <si>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</si>
  <si>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</si>
  <si>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</si>
  <si>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</si>
  <si>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</si>
  <si>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</si>
  <si>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</si>
  <si>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</si>
  <si>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</si>
  <si>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</si>
  <si>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</si>
  <si>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</si>
  <si>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</si>
  <si>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</si>
  <si>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</si>
  <si>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</si>
  <si>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</si>
  <si>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</si>
  <si>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</si>
  <si>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</si>
  <si>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</si>
  <si>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</si>
  <si>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</si>
  <si>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</si>
  <si>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</si>
  <si>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</si>
  <si>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</si>
  <si>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</si>
  <si>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</si>
  <si>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</si>
  <si>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</si>
  <si>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</si>
  <si>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</si>
  <si>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</si>
  <si>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</si>
  <si>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</si>
  <si>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</si>
  <si>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</si>
  <si>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</si>
  <si>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</si>
  <si>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</si>
  <si>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</si>
  <si>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</si>
  <si>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</si>
  <si>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</si>
  <si>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</si>
  <si>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</si>
  <si>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</si>
  <si>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</si>
  <si>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</si>
  <si>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</si>
  <si>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</si>
  <si>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</si>
  <si>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</si>
  <si>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</si>
  <si>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</si>
  <si>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</si>
  <si>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</si>
  <si>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</si>
  <si>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</si>
  <si>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</si>
  <si>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</si>
  <si>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</si>
  <si>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</si>
  <si>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</si>
  <si>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</si>
  <si>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</si>
  <si>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</si>
  <si>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</si>
  <si>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</si>
  <si>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</si>
  <si>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</si>
  <si>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</si>
  <si>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</si>
  <si>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</si>
  <si>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</si>
  <si>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</si>
  <si>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</si>
  <si>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</si>
  <si>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</si>
  <si>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</si>
  <si>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</si>
  <si>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</si>
  <si>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</si>
  <si>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</si>
  <si>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</si>
  <si>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</si>
  <si>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</si>
  <si>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</si>
  <si>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</si>
  <si>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</si>
  <si>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</si>
  <si>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</si>
  <si>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</si>
  <si>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</si>
  <si>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</si>
  <si>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</si>
  <si>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</si>
  <si>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</si>
  <si>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</si>
  <si>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</si>
  <si>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</si>
  <si>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</si>
  <si>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</si>
  <si>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</si>
  <si>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</si>
  <si>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</si>
  <si>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</si>
  <si>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</si>
  <si>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</si>
  <si>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</si>
  <si>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</si>
  <si>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</si>
  <si>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</si>
  <si>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</si>
  <si>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</si>
  <si>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</si>
  <si>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</si>
  <si>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</si>
  <si>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</si>
  <si>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</si>
  <si>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</si>
  <si>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</si>
  <si>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</si>
  <si>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</si>
  <si>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</si>
  <si>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</si>
  <si>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</si>
  <si>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</si>
  <si>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</si>
  <si>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</si>
  <si>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</si>
  <si>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</si>
  <si>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</si>
  <si>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</si>
  <si>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</si>
  <si>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</si>
  <si>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</si>
  <si>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</si>
  <si>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</si>
  <si>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</si>
  <si>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</si>
  <si>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</si>
  <si>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</si>
  <si>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</si>
  <si>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</si>
  <si>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</si>
  <si>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</si>
  <si>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</si>
  <si>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</si>
  <si>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</si>
  <si>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</si>
  <si>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</si>
  <si>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</si>
  <si>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</si>
  <si>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</si>
  <si>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</si>
  <si>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</si>
  <si>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</si>
  <si>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</si>
  <si>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</si>
  <si>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</si>
  <si>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</si>
  <si>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</si>
  <si>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</si>
  <si>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</si>
  <si>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</si>
  <si>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</si>
  <si>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</si>
  <si>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</si>
  <si>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</si>
  <si>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</si>
  <si>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</si>
  <si>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</si>
  <si>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</si>
  <si>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</si>
  <si>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</si>
  <si>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</si>
  <si>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</si>
  <si>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</si>
  <si>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</si>
  <si>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</si>
  <si>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</si>
  <si>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</si>
  <si>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</si>
  <si>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</si>
  <si>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</si>
  <si>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</si>
  <si>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</si>
  <si>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</si>
  <si>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</si>
  <si>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</si>
  <si>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</si>
  <si>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</si>
  <si>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</si>
  <si>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</si>
  <si>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</si>
  <si>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</si>
  <si>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</si>
  <si>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</si>
  <si>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</si>
  <si>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</si>
  <si>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</si>
  <si>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</si>
  <si>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</si>
  <si>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</si>
  <si>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</si>
  <si>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</si>
  <si>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</si>
  <si>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</si>
  <si>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</si>
  <si>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</si>
  <si>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</si>
  <si>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</si>
  <si>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</si>
  <si>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</si>
  <si>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</si>
  <si>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</si>
  <si>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</si>
  <si>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</si>
  <si>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</si>
  <si>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</si>
  <si>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</si>
  <si>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</si>
  <si>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</si>
  <si>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</si>
  <si>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</si>
  <si>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</si>
  <si>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</si>
  <si>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</si>
  <si>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</si>
  <si>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</si>
  <si>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</si>
  <si>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</si>
  <si>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</si>
  <si>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</si>
  <si>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</si>
  <si>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</si>
  <si>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</si>
  <si>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</si>
  <si>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</si>
  <si>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</si>
  <si>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</si>
  <si>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</si>
  <si>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</si>
  <si>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</si>
  <si>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</si>
  <si>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</si>
  <si>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</si>
  <si>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</si>
  <si>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</si>
  <si>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</si>
  <si>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</si>
  <si>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</si>
  <si>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</si>
  <si>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</si>
  <si>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</si>
  <si>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</si>
  <si>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</si>
  <si>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</si>
  <si>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</si>
  <si>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</si>
  <si>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</si>
  <si>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</si>
  <si>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</si>
  <si>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</si>
  <si>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</si>
  <si>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</si>
  <si>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</si>
  <si>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</si>
  <si>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</si>
  <si>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</si>
  <si>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</si>
  <si>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</si>
  <si>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</si>
  <si>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</si>
  <si>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</si>
  <si>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</si>
  <si>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</si>
  <si>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</si>
  <si>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</si>
  <si>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</si>
  <si>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</si>
  <si>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</si>
  <si>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</si>
  <si>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</si>
  <si>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</si>
  <si>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</si>
  <si>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</si>
  <si>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</si>
  <si>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</si>
  <si>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</si>
  <si>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</si>
  <si>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</si>
  <si>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</si>
  <si>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</si>
  <si>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</si>
  <si>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</si>
  <si>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</si>
  <si>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</si>
  <si>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</si>
  <si>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</si>
  <si>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</si>
  <si>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</si>
  <si>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</si>
  <si>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</si>
  <si>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</si>
  <si>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</si>
  <si>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</si>
  <si>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</si>
  <si>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</si>
  <si>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</si>
  <si>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</si>
  <si>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</si>
  <si>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</si>
  <si>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</si>
  <si>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</si>
  <si>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</si>
  <si>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</si>
  <si>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</si>
  <si>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</si>
  <si>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</si>
  <si>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</si>
  <si>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</si>
  <si>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</si>
  <si>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</si>
  <si>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</si>
  <si>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</si>
  <si>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</si>
  <si>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</si>
  <si>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</si>
  <si>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</si>
  <si>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</si>
  <si>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</si>
  <si>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</si>
  <si>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</si>
  <si>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</si>
  <si>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</si>
  <si>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</si>
  <si>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</si>
  <si>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</si>
  <si>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</si>
  <si>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</si>
  <si>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</si>
  <si>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</si>
  <si>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</si>
  <si>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</si>
  <si>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</si>
  <si>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</si>
  <si>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</si>
  <si>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</si>
  <si>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</si>
  <si>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</si>
  <si>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</si>
  <si>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</si>
  <si>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</si>
  <si>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</si>
  <si>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</si>
  <si>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</si>
  <si>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</si>
  <si>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</si>
  <si>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</si>
  <si>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</si>
  <si>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</si>
  <si>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</si>
  <si>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</si>
  <si>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</si>
  <si>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</si>
  <si>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</si>
  <si>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</si>
  <si>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</si>
  <si>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</si>
  <si>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</si>
  <si>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</si>
  <si>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</si>
  <si>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</si>
  <si>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</si>
  <si>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</si>
  <si>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</si>
  <si>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</si>
  <si>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</si>
  <si>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</si>
  <si>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</si>
  <si>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</si>
  <si>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</si>
  <si>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</si>
  <si>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</si>
  <si>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</si>
  <si>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</si>
  <si>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</si>
  <si>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</si>
  <si>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</si>
  <si>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</si>
  <si>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</si>
  <si>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</si>
  <si>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</si>
  <si>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</si>
  <si>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</si>
  <si>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</si>
  <si>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</si>
  <si>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</si>
  <si>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</si>
  <si>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</si>
  <si>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</si>
  <si>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</si>
  <si>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</si>
  <si>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</si>
  <si>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</si>
  <si>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</si>
  <si>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</si>
  <si>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</si>
  <si>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</si>
  <si>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</si>
  <si>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</si>
  <si>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</si>
  <si>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</si>
  <si>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</si>
  <si>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</si>
  <si>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</si>
  <si>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</si>
  <si>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</si>
  <si>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</si>
  <si>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</si>
  <si>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</si>
  <si>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</si>
  <si>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</si>
  <si>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</si>
  <si>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</si>
  <si>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</si>
  <si>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</si>
  <si>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</si>
  <si>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</si>
  <si>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</si>
  <si>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</si>
  <si>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</si>
  <si>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</si>
  <si>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</si>
  <si>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</si>
  <si>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</si>
  <si>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</si>
  <si>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</si>
  <si>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</si>
  <si>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</si>
  <si>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</si>
  <si>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</si>
  <si>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</si>
  <si>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</si>
  <si>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</si>
  <si>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</si>
  <si>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</si>
  <si>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</si>
  <si>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</si>
  <si>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</si>
  <si>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</si>
  <si>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</si>
  <si>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</si>
  <si>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</si>
  <si>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</si>
  <si>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</si>
  <si>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</si>
  <si>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</si>
  <si>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</si>
  <si>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</si>
  <si>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</si>
  <si>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</si>
  <si>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</si>
  <si>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</si>
  <si>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</si>
  <si>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</si>
  <si>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</si>
  <si>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</si>
  <si>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</si>
  <si>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</si>
  <si>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</si>
  <si>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</si>
  <si>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</si>
  <si>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</si>
  <si>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</si>
  <si>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</si>
  <si>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</si>
  <si>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</si>
  <si>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</si>
  <si>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</si>
  <si>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</si>
  <si>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</si>
  <si>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</si>
  <si>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</si>
  <si>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</si>
  <si>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</si>
  <si>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</si>
  <si>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</si>
  <si>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</si>
  <si>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</si>
  <si>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</si>
  <si>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</si>
  <si>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</si>
  <si>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</si>
  <si>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</si>
  <si>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</si>
  <si>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</si>
  <si>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</si>
  <si>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</si>
  <si>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</si>
  <si>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</si>
  <si>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</si>
  <si>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</si>
  <si>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</si>
  <si>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</si>
  <si>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</si>
  <si>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</si>
  <si>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</si>
  <si>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</si>
  <si>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</si>
  <si>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</si>
  <si>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</si>
  <si>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</si>
  <si>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</si>
  <si>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</si>
  <si>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</si>
  <si>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</si>
  <si>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</si>
  <si>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</si>
  <si>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</si>
  <si>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</si>
  <si>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</si>
  <si>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</si>
  <si>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</si>
  <si>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</si>
  <si>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</si>
  <si>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</si>
  <si>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</si>
  <si>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</si>
  <si>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</si>
  <si>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</si>
  <si>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</si>
  <si>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</si>
  <si>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</si>
  <si>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</si>
  <si>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</si>
  <si>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</si>
  <si>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</si>
  <si>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</si>
  <si>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</si>
  <si>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</si>
  <si>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</si>
  <si>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</si>
  <si>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</si>
  <si>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</si>
  <si>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</si>
  <si>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</si>
  <si>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</si>
  <si>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</si>
  <si>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</si>
  <si>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</si>
  <si>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</si>
  <si>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</si>
  <si>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</si>
  <si>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</si>
  <si>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</si>
  <si>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</si>
  <si>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</si>
  <si>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</si>
  <si>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</si>
  <si>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</si>
  <si>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</si>
  <si>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</si>
  <si>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</si>
  <si>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</si>
  <si>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</si>
  <si>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</si>
  <si>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</si>
  <si>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</si>
  <si>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</si>
  <si>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</si>
  <si>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</si>
  <si>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</si>
  <si>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</si>
  <si>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</si>
  <si>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</si>
  <si>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</si>
  <si>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</si>
  <si>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</si>
  <si>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</si>
  <si>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</si>
  <si>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</si>
  <si>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</si>
  <si>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</si>
  <si>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</si>
  <si>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</si>
  <si>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</si>
  <si>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</si>
  <si>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</si>
  <si>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</si>
  <si>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</si>
  <si>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</si>
  <si>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</si>
  <si>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</si>
  <si>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</si>
  <si>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</si>
  <si>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</si>
  <si>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</si>
  <si>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</si>
  <si>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</si>
  <si>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</si>
  <si>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</si>
  <si>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</si>
  <si>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</si>
  <si>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</si>
  <si>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</si>
  <si>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</si>
  <si>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</si>
  <si>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</si>
  <si>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</si>
  <si>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</si>
  <si>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</si>
  <si>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</si>
  <si>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</si>
  <si>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</si>
  <si>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</si>
  <si>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</si>
  <si>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</si>
  <si>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</si>
  <si>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</si>
  <si>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</si>
  <si>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</si>
  <si>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</si>
  <si>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</si>
  <si>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</si>
  <si>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</si>
  <si>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</si>
  <si>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</si>
  <si>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</si>
  <si>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</si>
  <si>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</si>
  <si>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</si>
  <si>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</si>
  <si>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</si>
  <si>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</si>
  <si>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</si>
  <si>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</si>
  <si>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</si>
  <si>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</si>
  <si>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</si>
  <si>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</si>
  <si>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</si>
  <si>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</si>
  <si>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</si>
  <si>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</si>
  <si>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</si>
  <si>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</si>
  <si>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</si>
  <si>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</si>
  <si>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</si>
  <si>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</si>
  <si>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</si>
  <si>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</si>
  <si>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</si>
  <si>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</si>
  <si>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</si>
  <si>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</si>
  <si>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</si>
  <si>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</si>
  <si>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</si>
  <si>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</si>
  <si>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</si>
  <si>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</si>
  <si>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</si>
  <si>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</si>
  <si>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</si>
  <si>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</si>
  <si>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</si>
  <si>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</si>
  <si>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</si>
  <si>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</si>
  <si>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</si>
  <si>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</si>
  <si>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</si>
  <si>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</si>
  <si>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</si>
  <si>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</si>
  <si>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</si>
  <si>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</si>
  <si>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</si>
  <si>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</si>
  <si>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</si>
  <si>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</si>
  <si>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</si>
  <si>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</si>
  <si>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</si>
  <si>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</si>
  <si>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</si>
  <si>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</si>
  <si>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</si>
  <si>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</si>
  <si>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</si>
  <si>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</si>
  <si>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</si>
  <si>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</si>
  <si>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</si>
  <si>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</si>
  <si>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</si>
  <si>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</si>
  <si>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</si>
  <si>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</si>
  <si>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</si>
  <si>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</si>
  <si>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</si>
  <si>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</si>
  <si>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</si>
  <si>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</si>
  <si>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</si>
  <si>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</si>
  <si>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</si>
  <si>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</si>
  <si>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</si>
  <si>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</si>
  <si>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</si>
  <si>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</si>
  <si>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</si>
  <si>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</si>
  <si>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</si>
  <si>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</si>
  <si>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</si>
  <si>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</si>
  <si>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</si>
  <si>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</si>
  <si>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</si>
  <si>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</si>
  <si>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</si>
  <si>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</si>
  <si>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</si>
  <si>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</si>
  <si>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</si>
  <si>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</si>
  <si>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</si>
  <si>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</si>
  <si>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</si>
  <si>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</si>
  <si>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</si>
  <si>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</si>
  <si>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</si>
  <si>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</si>
  <si>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</si>
  <si>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</si>
  <si>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</si>
  <si>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</si>
  <si>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</si>
  <si>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</si>
  <si>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</si>
  <si>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</si>
  <si>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</si>
  <si>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</si>
  <si>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</si>
  <si>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</si>
  <si>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</si>
  <si>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</si>
  <si>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</si>
  <si>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</si>
  <si>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</si>
  <si>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</si>
  <si>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</si>
  <si>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</si>
  <si>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</si>
  <si>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</si>
  <si>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</si>
  <si>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</si>
  <si>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</si>
  <si>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</si>
  <si>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</si>
  <si>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</si>
  <si>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</si>
  <si>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</si>
  <si>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</si>
  <si>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</si>
  <si>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</si>
  <si>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</si>
  <si>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</si>
  <si>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</si>
  <si>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</si>
  <si>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</si>
  <si>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</si>
  <si>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</si>
  <si>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</si>
  <si>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</si>
  <si>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</si>
  <si>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</si>
  <si>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</si>
  <si>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</si>
  <si>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</si>
  <si>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</si>
  <si>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</si>
  <si>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</si>
  <si>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</si>
  <si>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</si>
  <si>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</si>
  <si>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</si>
  <si>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</si>
  <si>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</si>
  <si>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</si>
  <si>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</si>
  <si>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</si>
  <si>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</si>
  <si>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</si>
  <si>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</si>
  <si>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</si>
  <si>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</si>
  <si>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</si>
  <si>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</si>
  <si>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</si>
  <si>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</si>
  <si>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</si>
  <si>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</si>
  <si>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</si>
  <si>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</si>
  <si>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</si>
  <si>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</si>
  <si>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</si>
  <si>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</si>
  <si>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</si>
  <si>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</si>
  <si>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</si>
  <si>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</si>
  <si>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</si>
  <si>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</si>
  <si>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</si>
  <si>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</si>
  <si>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</si>
  <si>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</si>
  <si>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</si>
  <si>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</si>
  <si>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</si>
  <si>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</si>
  <si>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</si>
  <si>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</si>
  <si>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</si>
  <si>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</si>
  <si>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</si>
  <si>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</si>
  <si>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</si>
  <si>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</si>
  <si>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</si>
  <si>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</si>
  <si>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</si>
  <si>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</si>
  <si>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</si>
  <si>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</si>
  <si>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</si>
  <si>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</si>
  <si>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</si>
  <si>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</si>
  <si>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</si>
  <si>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</si>
  <si>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</si>
  <si>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</si>
  <si>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</si>
  <si>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</si>
  <si>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</si>
  <si>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</si>
  <si>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</si>
  <si>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</si>
  <si>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</si>
  <si>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</si>
  <si>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</si>
  <si>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</si>
  <si>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</si>
  <si>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</si>
  <si>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</si>
  <si>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</si>
  <si>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</si>
  <si>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</si>
  <si>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</si>
  <si>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</si>
  <si>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</si>
  <si>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</si>
  <si>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</si>
  <si>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</si>
  <si>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</si>
  <si>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</si>
  <si>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</si>
  <si>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</si>
  <si>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</si>
  <si>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</si>
  <si>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</si>
  <si>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</si>
  <si>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</si>
  <si>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</si>
  <si>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</si>
  <si>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</si>
  <si>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</si>
  <si>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</si>
  <si>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</si>
  <si>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</si>
  <si>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</si>
  <si>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</si>
  <si>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</si>
  <si>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</si>
  <si>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</si>
  <si>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</si>
  <si>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</si>
  <si>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</si>
  <si>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</si>
  <si>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</si>
  <si>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</si>
  <si>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</si>
  <si>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</si>
  <si>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</si>
  <si>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</si>
  <si>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</si>
  <si>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</si>
  <si>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</si>
  <si>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</si>
  <si>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</si>
  <si>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</si>
  <si>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</si>
  <si>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</si>
  <si>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</si>
  <si>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</si>
  <si>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</si>
  <si>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</si>
  <si>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</si>
  <si>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</si>
  <si>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</si>
  <si>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</si>
  <si>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</si>
  <si>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</si>
  <si>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</si>
  <si>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</si>
  <si>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</si>
  <si>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</si>
  <si>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</si>
  <si>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</si>
  <si>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</si>
  <si>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</si>
  <si>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</si>
  <si>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</si>
  <si>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</si>
  <si>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</si>
  <si>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</si>
  <si>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</si>
  <si>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</si>
  <si>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</si>
  <si>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</si>
  <si>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</si>
  <si>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</si>
  <si>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</si>
  <si>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</si>
  <si>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</si>
  <si>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</si>
  <si>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</si>
  <si>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</si>
  <si>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</si>
  <si>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</si>
  <si>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</si>
  <si>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</si>
  <si>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</si>
  <si>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</si>
  <si>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</si>
  <si>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</si>
  <si>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</si>
  <si>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</si>
  <si>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</si>
  <si>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</si>
  <si>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</si>
  <si>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</si>
  <si>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</si>
  <si>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</si>
  <si>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</si>
  <si>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</si>
  <si>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</si>
  <si>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</si>
  <si>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</si>
  <si>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</si>
  <si>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</si>
  <si>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</si>
  <si>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</si>
  <si>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</si>
  <si>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</si>
  <si>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</si>
  <si>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</si>
  <si>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</si>
  <si>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</si>
  <si>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</si>
  <si>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</si>
  <si>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</si>
  <si>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</si>
  <si>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</si>
  <si>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</si>
  <si>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</si>
  <si>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</si>
  <si>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</si>
  <si>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</si>
  <si>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</si>
  <si>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</si>
  <si>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</si>
  <si>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</si>
  <si>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</si>
  <si>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</si>
  <si>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</si>
  <si>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</si>
  <si>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</si>
  <si>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</si>
  <si>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</si>
  <si>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</si>
  <si>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</si>
  <si>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</si>
  <si>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</si>
  <si>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</si>
  <si>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</si>
  <si>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</si>
  <si>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</si>
  <si>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</si>
  <si>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</si>
  <si>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</si>
  <si>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</si>
  <si>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</si>
  <si>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</si>
  <si>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</si>
  <si>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</si>
  <si>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</si>
  <si>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</si>
  <si>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</si>
  <si>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</si>
  <si>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</si>
  <si>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</si>
  <si>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</si>
  <si>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</si>
  <si>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</si>
  <si>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</si>
  <si>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</si>
  <si>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</si>
  <si>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</si>
  <si>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</si>
  <si>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</si>
  <si>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</si>
  <si>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</si>
  <si>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</si>
  <si>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</si>
  <si>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</si>
  <si>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</si>
  <si>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</si>
  <si>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</si>
  <si>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</si>
  <si>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</si>
  <si>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</si>
  <si>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</si>
  <si>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</si>
  <si>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</si>
  <si>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</si>
  <si>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</si>
  <si>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</si>
  <si>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</si>
  <si>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</si>
  <si>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</si>
  <si>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</si>
  <si>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</si>
  <si>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</si>
  <si>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</si>
  <si>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</si>
  <si>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</si>
  <si>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</si>
  <si>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</si>
  <si>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</si>
  <si>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</si>
  <si>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</si>
  <si>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</si>
  <si>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</si>
  <si>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</si>
  <si>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</si>
  <si>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</si>
  <si>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</si>
  <si>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</si>
  <si>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</si>
  <si>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</si>
  <si>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</si>
  <si>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</si>
  <si>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</si>
  <si>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</si>
  <si>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</si>
  <si>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</si>
  <si>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</si>
  <si>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</si>
  <si>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</si>
  <si>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</si>
  <si>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</si>
  <si>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</si>
  <si>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</si>
  <si>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</si>
  <si>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</si>
  <si>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</si>
  <si>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</si>
  <si>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</si>
  <si>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</si>
  <si>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</si>
  <si>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</si>
  <si>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</si>
  <si>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</si>
  <si>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</si>
  <si>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</si>
  <si>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</si>
  <si>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</si>
  <si>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</si>
  <si>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</si>
  <si>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</si>
  <si>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</si>
  <si>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</si>
  <si>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</si>
  <si>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</si>
  <si>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</si>
  <si>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</si>
  <si>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</si>
  <si>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</si>
  <si>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</si>
  <si>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</si>
  <si>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</si>
  <si>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</si>
  <si>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</si>
  <si>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</si>
  <si>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</si>
  <si>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</si>
  <si>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</si>
  <si>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</si>
  <si>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</si>
  <si>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</si>
  <si>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</si>
  <si>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</si>
  <si>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</si>
  <si>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</si>
  <si>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</si>
  <si>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</si>
  <si>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</si>
  <si>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</si>
  <si>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</si>
  <si>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</si>
  <si>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</si>
  <si>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</si>
  <si>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</si>
  <si>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</si>
  <si>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</si>
  <si>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</si>
  <si>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</si>
  <si>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</si>
  <si>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</si>
  <si>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</si>
  <si>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</si>
  <si>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</si>
  <si>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</si>
  <si>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</si>
  <si>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</si>
  <si>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</si>
  <si>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</si>
  <si>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</si>
  <si>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</si>
  <si>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</si>
  <si>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</si>
  <si>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</si>
  <si>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</si>
  <si>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</si>
  <si>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</si>
  <si>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</si>
  <si>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</si>
  <si>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</si>
  <si>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</si>
  <si>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</si>
  <si>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</si>
  <si>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</si>
  <si>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</si>
  <si>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</si>
  <si>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</si>
  <si>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</si>
  <si>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</si>
  <si>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</si>
  <si>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</si>
  <si>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</si>
  <si>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</si>
  <si>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</si>
  <si>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</si>
  <si>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</si>
  <si>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</si>
  <si>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</si>
  <si>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</si>
  <si>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</si>
  <si>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</si>
  <si>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</si>
  <si>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</si>
  <si>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</si>
  <si>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</si>
  <si>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</si>
  <si>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</si>
  <si>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</si>
  <si>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</si>
  <si>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</si>
  <si>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</si>
  <si>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</si>
  <si>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</si>
  <si>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</si>
  <si>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</si>
  <si>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</si>
  <si>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</si>
  <si>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</si>
  <si>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</si>
  <si>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</si>
  <si>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</si>
  <si>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</si>
  <si>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</si>
  <si>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</si>
  <si>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</si>
  <si>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</si>
  <si>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</si>
  <si>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</si>
  <si>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</si>
  <si>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</si>
  <si>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</si>
  <si>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</si>
  <si>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</si>
  <si>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</si>
  <si>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</si>
  <si>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</si>
  <si>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</si>
  <si>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</si>
  <si>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</si>
  <si>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</si>
  <si>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</si>
  <si>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</si>
  <si>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</si>
  <si>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</si>
  <si>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</si>
  <si>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</si>
  <si>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</si>
  <si>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</si>
  <si>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</si>
  <si>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</si>
  <si>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</si>
  <si>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</si>
  <si>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</si>
  <si>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</si>
  <si>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</si>
  <si>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</si>
  <si>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</si>
  <si>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</si>
  <si>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</si>
  <si>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</si>
  <si>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</si>
  <si>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</si>
  <si>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</si>
  <si>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</si>
  <si>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</si>
  <si>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</si>
  <si>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</si>
  <si>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</si>
  <si>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</si>
  <si>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</si>
  <si>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</si>
  <si>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</si>
  <si>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</si>
  <si>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</si>
  <si>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</si>
  <si>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</si>
  <si>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</si>
  <si>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</si>
  <si>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</si>
  <si>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</si>
  <si>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</si>
  <si>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</si>
  <si>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</si>
  <si>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</si>
  <si>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</si>
  <si>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</si>
  <si>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</si>
  <si>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</si>
  <si>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</si>
  <si>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</si>
  <si>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</si>
  <si>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</si>
  <si>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</si>
  <si>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</si>
  <si>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</si>
  <si>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</si>
  <si>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</si>
  <si>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</si>
  <si>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</si>
  <si>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</si>
  <si>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</si>
  <si>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</si>
  <si>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</si>
  <si>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</si>
  <si>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</si>
  <si>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</si>
  <si>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</si>
  <si>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</si>
  <si>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</si>
  <si>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</si>
  <si>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</si>
  <si>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</si>
  <si>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</si>
  <si>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</si>
  <si>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</si>
  <si>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</si>
  <si>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</si>
  <si>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</si>
  <si>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</si>
  <si>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</si>
  <si>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</si>
  <si>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</si>
  <si>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</si>
  <si>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</si>
  <si>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</si>
  <si>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</si>
  <si>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</si>
  <si>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</si>
  <si>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</si>
  <si>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</si>
  <si>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</si>
  <si>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</si>
  <si>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</si>
  <si>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</si>
  <si>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</si>
  <si>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</si>
  <si>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</si>
  <si>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</si>
  <si>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</si>
  <si>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</si>
  <si>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</si>
  <si>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</si>
  <si>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</si>
  <si>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</si>
  <si>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</si>
  <si>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</si>
  <si>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</si>
  <si>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</si>
  <si>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</si>
  <si>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</si>
  <si>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</si>
  <si>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</si>
  <si>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</si>
  <si>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</si>
  <si>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</si>
  <si>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</si>
  <si>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</si>
  <si>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</si>
  <si>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</si>
  <si>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</si>
  <si>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</si>
  <si>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</si>
  <si>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</si>
  <si>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</si>
  <si>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</si>
  <si>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</si>
  <si>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</si>
  <si>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</si>
  <si>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</si>
  <si>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</si>
  <si>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</si>
  <si>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</si>
  <si>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</si>
  <si>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</si>
  <si>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</si>
  <si>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</si>
  <si>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</si>
  <si>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</si>
  <si>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</si>
  <si>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</si>
  <si>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</si>
  <si>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</si>
  <si>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</si>
  <si>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</si>
  <si>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</si>
  <si>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</si>
  <si>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</si>
  <si>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</si>
  <si>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</si>
  <si>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</si>
  <si>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</si>
  <si>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</si>
  <si>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</si>
  <si>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</si>
  <si>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</si>
  <si>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</si>
  <si>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</si>
  <si>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</si>
  <si>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</si>
  <si>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</si>
  <si>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</si>
  <si>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</si>
  <si>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</si>
  <si>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</si>
  <si>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</si>
  <si>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</si>
  <si>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</si>
  <si>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</si>
  <si>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</si>
  <si>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</si>
  <si>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</si>
  <si>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</si>
  <si>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</si>
  <si>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</si>
  <si>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</si>
  <si>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</si>
  <si>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</si>
  <si>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</si>
  <si>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</si>
  <si>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</si>
  <si>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</si>
  <si>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</si>
  <si>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</si>
  <si>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</si>
  <si>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</si>
  <si>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</si>
  <si>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</si>
  <si>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</si>
  <si>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</si>
  <si>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</si>
  <si>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</si>
  <si>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</si>
  <si>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</si>
  <si>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</si>
  <si>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</si>
  <si>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</si>
  <si>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</si>
  <si>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</si>
  <si>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</si>
  <si>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</si>
  <si>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</si>
  <si>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</si>
  <si>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</si>
  <si>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</si>
  <si>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</si>
  <si>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</si>
  <si>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</si>
  <si>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</si>
  <si>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</si>
  <si>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</si>
  <si>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</si>
  <si>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</si>
  <si>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</si>
  <si>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</si>
  <si>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</si>
  <si>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</si>
  <si>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</si>
  <si>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</si>
  <si>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</si>
  <si>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</si>
  <si>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</si>
  <si>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</si>
  <si>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</si>
  <si>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</si>
  <si>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</si>
  <si>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</si>
  <si>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</si>
  <si>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</si>
  <si>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</si>
  <si>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</si>
  <si>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</si>
  <si>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</si>
  <si>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</si>
  <si>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</si>
  <si>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</si>
  <si>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</si>
  <si>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</si>
  <si>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</si>
  <si>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</si>
  <si>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</si>
  <si>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</si>
  <si>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</si>
  <si>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</si>
  <si>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</si>
  <si>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</si>
  <si>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</si>
  <si>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</si>
  <si>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</si>
  <si>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</si>
  <si>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</si>
  <si>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</si>
  <si>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</si>
  <si>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</si>
  <si>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</si>
  <si>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</si>
  <si>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</si>
  <si>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</si>
  <si>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</si>
  <si>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</si>
  <si>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</si>
  <si>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</si>
  <si>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</si>
  <si>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</si>
  <si>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</si>
  <si>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</si>
  <si>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</si>
  <si>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</si>
  <si>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</si>
  <si>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</si>
  <si>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</si>
  <si>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</si>
  <si>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</si>
  <si>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</si>
  <si>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</si>
  <si>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</si>
  <si>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</si>
  <si>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</si>
  <si>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</si>
  <si>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</si>
  <si>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</si>
  <si>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</si>
  <si>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</si>
  <si>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</si>
  <si>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</si>
  <si>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</si>
  <si>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</si>
  <si>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</si>
  <si>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</si>
  <si>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</si>
  <si>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</si>
  <si>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</si>
  <si>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</si>
  <si>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</si>
  <si>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</si>
  <si>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</si>
  <si>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</si>
  <si>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</si>
  <si>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</si>
  <si>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</si>
  <si>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</si>
  <si>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</si>
  <si>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</si>
  <si>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</si>
  <si>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</si>
  <si>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</si>
  <si>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</si>
  <si>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</si>
  <si>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</si>
  <si>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</si>
  <si>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</si>
  <si>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</si>
  <si>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</si>
  <si>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</si>
  <si>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</si>
  <si>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</si>
  <si>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</si>
  <si>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</si>
  <si>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</si>
  <si>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</si>
  <si>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</si>
  <si>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</si>
  <si>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</si>
  <si>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</si>
  <si>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</si>
  <si>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</si>
  <si>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</si>
  <si>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</si>
  <si>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</si>
  <si>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</si>
  <si>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</si>
  <si>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</si>
  <si>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</si>
  <si>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</si>
  <si>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</si>
  <si>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</si>
  <si>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</si>
  <si>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</si>
  <si>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</si>
  <si>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</si>
  <si>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</si>
  <si>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</si>
  <si>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</si>
  <si>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</si>
  <si>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</si>
  <si>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</si>
  <si>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</si>
  <si>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</si>
  <si>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</si>
  <si>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</si>
  <si>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</si>
  <si>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</si>
  <si>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</si>
  <si>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</si>
  <si>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</si>
  <si>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</si>
  <si>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</si>
  <si>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</si>
  <si>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</si>
  <si>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</si>
  <si>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</si>
  <si>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</si>
  <si>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</si>
  <si>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</si>
  <si>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</si>
  <si>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</si>
  <si>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</si>
  <si>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</si>
  <si>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</si>
  <si>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</si>
  <si>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</si>
  <si>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</si>
  <si>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</si>
  <si>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</si>
  <si>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</si>
  <si>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</si>
  <si>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</si>
  <si>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</si>
  <si>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</si>
  <si>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</si>
  <si>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</si>
  <si>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</si>
  <si>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</si>
  <si>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</si>
  <si>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</si>
  <si>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</si>
  <si>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</si>
  <si>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</si>
  <si>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</si>
  <si>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</si>
  <si>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</si>
  <si>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</si>
  <si>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</si>
  <si>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</si>
  <si>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</si>
  <si>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</si>
  <si>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</si>
  <si>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</si>
  <si>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</si>
  <si>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</si>
  <si>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</si>
  <si>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</si>
  <si>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</si>
  <si>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</si>
  <si>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</si>
  <si>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</si>
  <si>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</si>
  <si>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</si>
  <si>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</si>
  <si>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</si>
  <si>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</si>
  <si>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</si>
  <si>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</si>
  <si>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</si>
  <si>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</si>
  <si>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</si>
  <si>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</si>
  <si>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</si>
  <si>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</si>
  <si>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</si>
  <si>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</si>
  <si>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</si>
  <si>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</si>
  <si>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</si>
  <si>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</si>
  <si>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</si>
  <si>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</si>
  <si>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</si>
  <si>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</si>
  <si>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</si>
  <si>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</si>
  <si>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</si>
  <si>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</si>
  <si>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</si>
  <si>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</si>
  <si>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</si>
  <si>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</si>
  <si>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</si>
  <si>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</si>
  <si>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</si>
  <si>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</si>
  <si>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</si>
  <si>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</si>
  <si>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</si>
  <si>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</si>
  <si>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</si>
  <si>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</si>
  <si>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</si>
  <si>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</si>
  <si>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</si>
  <si>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</si>
  <si>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</si>
  <si>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</si>
  <si>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</si>
  <si>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</si>
  <si>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</si>
  <si>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</si>
  <si>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</si>
  <si>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</si>
  <si>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</si>
  <si>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</si>
  <si>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</si>
  <si>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</si>
  <si>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</si>
  <si>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</si>
  <si>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</si>
  <si>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</si>
  <si>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</si>
  <si>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</si>
  <si>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</si>
  <si>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</si>
  <si>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</si>
  <si>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</si>
  <si>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</si>
  <si>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</si>
  <si>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</si>
  <si>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</si>
  <si>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</si>
  <si>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</si>
  <si>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</si>
  <si>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</si>
  <si>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</si>
  <si>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</si>
  <si>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</si>
  <si>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</si>
  <si>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</si>
  <si>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</si>
  <si>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</si>
  <si>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</si>
  <si>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</si>
  <si>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</si>
  <si>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</si>
  <si>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</si>
  <si>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</si>
  <si>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</si>
  <si>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</si>
  <si>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</si>
  <si>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</si>
  <si>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</si>
  <si>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</si>
  <si>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</si>
  <si>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</si>
  <si>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</si>
  <si>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</si>
  <si>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</si>
  <si>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</si>
  <si>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</si>
  <si>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</si>
  <si>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</si>
  <si>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</si>
  <si>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</si>
  <si>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</si>
  <si>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</si>
  <si>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</si>
  <si>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</si>
  <si>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</si>
  <si>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</si>
  <si>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</si>
  <si>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</si>
  <si>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</si>
  <si>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</si>
  <si>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</si>
  <si>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</si>
  <si>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</si>
  <si>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</si>
  <si>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</si>
  <si>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</si>
  <si>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</si>
  <si>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</si>
  <si>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</si>
  <si>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</si>
  <si>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</si>
  <si>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</si>
  <si>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</si>
  <si>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</si>
  <si>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</si>
  <si>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</si>
  <si>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</si>
  <si>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</si>
  <si>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</si>
  <si>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</si>
  <si>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</si>
  <si>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</si>
  <si>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</si>
  <si>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</si>
  <si>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</si>
  <si>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</si>
  <si>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</si>
  <si>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</si>
  <si>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</si>
  <si>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</si>
  <si>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</si>
  <si>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</si>
  <si>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</si>
  <si>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</si>
  <si>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</si>
  <si>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</si>
  <si>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</si>
  <si>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</si>
  <si>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</si>
  <si>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</si>
  <si>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</si>
  <si>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</si>
  <si>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</si>
  <si>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</si>
  <si>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</si>
  <si>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</si>
  <si>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</si>
  <si>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</si>
  <si>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</si>
  <si>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</si>
  <si>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</si>
  <si>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</si>
  <si>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</si>
  <si>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</si>
  <si>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</si>
  <si>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</si>
  <si>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</si>
  <si>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</si>
  <si>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</si>
  <si>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</si>
  <si>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</si>
  <si>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</si>
  <si>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</si>
  <si>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</si>
  <si>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</si>
  <si>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</si>
  <si>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</si>
  <si>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</si>
  <si>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</si>
  <si>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</si>
  <si>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</si>
  <si>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</si>
  <si>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</si>
  <si>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</si>
  <si>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</si>
  <si>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</si>
  <si>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</si>
  <si>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</si>
  <si>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</si>
  <si>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</si>
  <si>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</si>
  <si>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</si>
  <si>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</si>
  <si>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</si>
  <si>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</si>
  <si>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</si>
  <si>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</si>
  <si>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</si>
  <si>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</si>
  <si>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</si>
  <si>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</si>
  <si>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</si>
  <si>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</si>
  <si>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</si>
  <si>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</si>
  <si>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</si>
  <si>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</si>
  <si>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</si>
  <si>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</si>
  <si>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</si>
  <si>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</si>
  <si>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</si>
  <si>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</si>
  <si>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</si>
  <si>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</si>
  <si>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</si>
  <si>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</si>
  <si>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</si>
  <si>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</si>
  <si>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</si>
  <si>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</si>
  <si>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</si>
  <si>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</si>
  <si>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</si>
  <si>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</si>
  <si>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</si>
  <si>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</si>
  <si>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</si>
  <si>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</si>
  <si>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</si>
  <si>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</si>
  <si>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</si>
  <si>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</si>
  <si>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</si>
  <si>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</si>
  <si>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</si>
  <si>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</si>
  <si>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</si>
  <si>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</si>
  <si>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</si>
  <si>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</si>
  <si>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</si>
  <si>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</si>
  <si>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</si>
  <si>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</si>
  <si>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</si>
  <si>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</si>
  <si>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</si>
  <si>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</si>
  <si>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</si>
  <si>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</si>
  <si>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</si>
  <si>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</si>
  <si>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</si>
  <si>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</si>
  <si>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</si>
  <si>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</si>
  <si>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</si>
  <si>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</si>
  <si>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</si>
  <si>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</si>
  <si>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</si>
  <si>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</si>
  <si>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</si>
  <si>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</si>
  <si>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</si>
  <si>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</si>
  <si>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</si>
  <si>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</si>
  <si>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</si>
  <si>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</si>
  <si>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</si>
  <si>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</si>
  <si>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</si>
  <si>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</si>
  <si>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</si>
  <si>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</si>
  <si>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</si>
  <si>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</si>
  <si>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</si>
  <si>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</si>
  <si>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</si>
  <si>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</si>
  <si>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</si>
  <si>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</si>
  <si>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</si>
  <si>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</si>
  <si>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</si>
  <si>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</si>
  <si>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</si>
  <si>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</si>
  <si>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</si>
  <si>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</si>
  <si>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</si>
  <si>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</si>
  <si>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</si>
  <si>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</si>
  <si>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</si>
  <si>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</si>
  <si>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</si>
  <si>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</si>
  <si>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</si>
  <si>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</si>
  <si>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</si>
  <si>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</si>
  <si>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</si>
  <si>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</si>
  <si>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</si>
  <si>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</si>
  <si>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</si>
  <si>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</si>
  <si>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</si>
  <si>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</si>
  <si>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</si>
  <si>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</si>
  <si>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</si>
  <si>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</si>
  <si>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</si>
  <si>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</si>
  <si>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</si>
  <si>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</si>
  <si>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</si>
  <si>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</si>
  <si>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</si>
  <si>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</si>
  <si>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</si>
  <si>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</si>
  <si>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</si>
  <si>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</si>
  <si>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</si>
  <si>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</si>
  <si>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</si>
  <si>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</si>
  <si>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</si>
  <si>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</si>
  <si>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</si>
  <si>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</si>
  <si>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</si>
  <si>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</si>
  <si>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</si>
  <si>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</si>
  <si>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</si>
  <si>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</si>
  <si>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</si>
  <si>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</si>
  <si>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</si>
  <si>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</si>
  <si>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</si>
  <si>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</si>
  <si>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</si>
  <si>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</si>
  <si>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</si>
  <si>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</si>
  <si>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</si>
  <si>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</si>
  <si>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</si>
  <si>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</si>
  <si>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</si>
  <si>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</si>
  <si>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</si>
  <si>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</si>
  <si>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</si>
  <si>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</si>
  <si>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</si>
  <si>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</si>
  <si>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</si>
  <si>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</si>
  <si>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</si>
  <si>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</si>
  <si>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</si>
  <si>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</si>
  <si>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</si>
  <si>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</si>
  <si>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</si>
  <si>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</si>
  <si>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</si>
  <si>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</si>
  <si>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</si>
  <si>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</si>
  <si>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</si>
  <si>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</si>
  <si>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</si>
  <si>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</si>
  <si>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</si>
  <si>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</si>
  <si>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</si>
  <si>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</si>
  <si>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</si>
  <si>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</si>
  <si>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</si>
  <si>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</si>
  <si>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</si>
  <si>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</si>
  <si>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</si>
  <si>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</si>
  <si>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</si>
  <si>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</si>
  <si>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</si>
  <si>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</si>
  <si>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</si>
  <si>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</si>
  <si>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</si>
  <si>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</si>
  <si>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</si>
  <si>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</si>
  <si>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</si>
  <si>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</si>
  <si>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</si>
  <si>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</si>
  <si>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</si>
  <si>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</si>
  <si>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</si>
  <si>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</si>
  <si>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</si>
  <si>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</si>
  <si>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</si>
  <si>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</si>
  <si>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</si>
  <si>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</si>
  <si>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</si>
  <si>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</si>
  <si>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</si>
  <si>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</si>
  <si>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</si>
  <si>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</si>
  <si>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</si>
  <si>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</si>
  <si>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</si>
  <si>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</si>
  <si>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</si>
  <si>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</si>
  <si>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</si>
  <si>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</si>
  <si>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</si>
  <si>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</si>
  <si>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</si>
  <si>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</si>
  <si>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</si>
  <si>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</si>
  <si>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</si>
  <si>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</si>
  <si>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</si>
  <si>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</si>
  <si>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</si>
  <si>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</si>
  <si>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</si>
  <si>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</si>
  <si>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</si>
  <si>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</si>
  <si>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</si>
  <si>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</si>
  <si>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</si>
  <si>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</si>
  <si>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</si>
  <si>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</si>
  <si>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</si>
  <si>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</si>
  <si>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</si>
  <si>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</si>
  <si>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</si>
  <si>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</si>
  <si>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</si>
  <si>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</si>
  <si>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</si>
  <si>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</si>
  <si>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</si>
  <si>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</si>
  <si>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</si>
  <si>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</si>
  <si>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</si>
  <si>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</si>
  <si>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</si>
  <si>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</si>
  <si>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</si>
  <si>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</si>
  <si>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</si>
  <si>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</si>
  <si>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</si>
  <si>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</si>
  <si>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</si>
  <si>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</si>
  <si>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</si>
  <si>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</si>
  <si>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</si>
  <si>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</si>
  <si>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</si>
  <si>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</si>
  <si>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</si>
  <si>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</si>
  <si>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</si>
  <si>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</si>
  <si>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</si>
  <si>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</si>
  <si>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</si>
  <si>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</si>
  <si>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</si>
  <si>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</si>
  <si>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</si>
  <si>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</si>
  <si>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</si>
  <si>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</si>
  <si>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</si>
  <si>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</si>
  <si>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</si>
  <si>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</si>
  <si>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</si>
  <si>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</si>
  <si>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</si>
  <si>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</si>
  <si>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</si>
  <si>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</si>
  <si>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</si>
  <si>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</si>
  <si>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</si>
  <si>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</si>
  <si>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</si>
  <si>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</si>
  <si>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</si>
  <si>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</si>
  <si>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</si>
  <si>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</si>
  <si>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</si>
  <si>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</si>
  <si>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</si>
  <si>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</si>
  <si>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</si>
  <si>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</si>
  <si>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</si>
  <si>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</si>
  <si>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</si>
  <si>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</si>
  <si>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</si>
  <si>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</si>
  <si>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</si>
  <si>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</si>
  <si>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</si>
  <si>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</si>
  <si>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</si>
  <si>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</si>
  <si>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</si>
  <si>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</si>
  <si>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</si>
  <si>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</si>
  <si>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</si>
  <si>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</si>
  <si>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</si>
  <si>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</si>
  <si>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</si>
  <si>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</si>
  <si>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</si>
  <si>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</si>
  <si>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</si>
  <si>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</si>
  <si>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</si>
  <si>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</si>
  <si>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</si>
  <si>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</si>
  <si>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</si>
  <si>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</si>
  <si>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</si>
  <si>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</si>
  <si>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</si>
  <si>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</si>
  <si>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</si>
  <si>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</si>
  <si>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</si>
  <si>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</si>
  <si>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</si>
  <si>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</si>
  <si>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</si>
  <si>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</si>
  <si>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</si>
  <si>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</si>
  <si>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</si>
  <si>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</si>
  <si>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</si>
  <si>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</si>
  <si>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</si>
  <si>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</si>
  <si>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</si>
  <si>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</si>
  <si>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</si>
  <si>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</si>
  <si>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</si>
  <si>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</si>
  <si>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</si>
  <si>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</si>
  <si>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</si>
  <si>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</si>
  <si>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</si>
  <si>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</si>
  <si>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</si>
  <si>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</si>
  <si>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</si>
  <si>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</si>
  <si>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</si>
  <si>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</si>
  <si>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</si>
  <si>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</si>
  <si>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</si>
  <si>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</si>
  <si>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</si>
  <si>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</si>
  <si>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</si>
  <si>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</si>
  <si>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</si>
  <si>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</si>
  <si>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</si>
  <si>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</si>
  <si>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</si>
  <si>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</si>
  <si>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</si>
  <si>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</si>
  <si>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</si>
  <si>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</si>
  <si>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</si>
  <si>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</si>
  <si>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</si>
  <si>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</si>
  <si>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</si>
  <si>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</si>
  <si>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</si>
  <si>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</si>
  <si>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</si>
  <si>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</si>
  <si>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</si>
  <si>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</si>
  <si>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</si>
  <si>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</si>
  <si>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</si>
  <si>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</si>
  <si>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</si>
  <si>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</si>
  <si>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</si>
  <si>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</si>
  <si>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</si>
  <si>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</si>
  <si>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</si>
  <si>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</si>
  <si>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</si>
  <si>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</si>
  <si>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</si>
  <si>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</si>
  <si>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</si>
  <si>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</si>
  <si>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</si>
  <si>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</si>
  <si>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</si>
  <si>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</si>
  <si>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</si>
  <si>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</si>
  <si>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</si>
  <si>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</si>
  <si>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</si>
  <si>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</si>
  <si>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</si>
  <si>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</si>
  <si>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</si>
  <si>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</si>
  <si>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</si>
  <si>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</si>
  <si>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</si>
  <si>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</si>
  <si>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</si>
  <si>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</si>
  <si>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</si>
  <si>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</si>
  <si>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</si>
  <si>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</si>
  <si>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</si>
  <si>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</si>
  <si>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</si>
  <si>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</si>
  <si>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</si>
  <si>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</si>
  <si>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</si>
  <si>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</si>
  <si>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</si>
  <si>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</si>
  <si>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</si>
  <si>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</si>
  <si>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</si>
  <si>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</si>
  <si>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</si>
  <si>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</si>
  <si>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</si>
  <si>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</si>
  <si>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</si>
  <si>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</si>
  <si>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</si>
  <si>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</si>
  <si>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</si>
  <si>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</si>
  <si>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</si>
  <si>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</si>
  <si>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</si>
  <si>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</si>
  <si>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</si>
  <si>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</si>
  <si>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</si>
  <si>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</si>
  <si>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</si>
  <si>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</si>
  <si>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</si>
  <si>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</si>
  <si>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</si>
  <si>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</si>
  <si>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</si>
  <si>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</si>
  <si>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</si>
  <si>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</si>
  <si>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</si>
  <si>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</si>
  <si>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</si>
  <si>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</si>
  <si>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</si>
  <si>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</si>
  <si>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</si>
  <si>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</si>
  <si>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</si>
  <si>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</si>
  <si>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</si>
  <si>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</si>
  <si>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</si>
  <si>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</si>
  <si>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</si>
  <si>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</si>
  <si>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</si>
  <si>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</si>
  <si>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</si>
  <si>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</si>
  <si>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</si>
  <si>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</si>
  <si>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</si>
  <si>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</si>
  <si>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</si>
  <si>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</si>
  <si>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</si>
  <si>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</si>
  <si>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</si>
  <si>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</si>
  <si>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</si>
  <si>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</si>
  <si>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</si>
  <si>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</si>
  <si>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</si>
  <si>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</si>
  <si>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</si>
  <si>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</si>
  <si>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</si>
  <si>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</si>
  <si>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</si>
  <si>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</si>
  <si>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</si>
  <si>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</si>
  <si>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</si>
  <si>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</si>
  <si>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</si>
  <si>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</si>
  <si>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</si>
  <si>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</si>
  <si>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</si>
  <si>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</si>
  <si>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</si>
  <si>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</si>
  <si>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</si>
  <si>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</si>
  <si>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</si>
  <si>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</si>
  <si>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</si>
  <si>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</si>
  <si>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</si>
  <si>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</si>
  <si>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</si>
  <si>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</si>
  <si>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</si>
  <si>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</si>
  <si>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</si>
  <si>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</si>
  <si>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</si>
  <si>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</si>
  <si>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</si>
  <si>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</si>
  <si>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</si>
  <si>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</si>
  <si>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</si>
  <si>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</si>
  <si>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</si>
  <si>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</si>
  <si>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</si>
  <si>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</si>
  <si>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</si>
  <si>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</si>
  <si>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</si>
  <si>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</si>
  <si>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</si>
  <si>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</si>
  <si>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</si>
  <si>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</si>
  <si>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</si>
  <si>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</si>
  <si>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</si>
  <si>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</si>
  <si>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</si>
  <si>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</si>
  <si>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</si>
  <si>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</si>
  <si>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</si>
  <si>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</si>
  <si>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</si>
  <si>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</si>
  <si>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</si>
  <si>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</si>
  <si>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</si>
  <si>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</si>
  <si>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</si>
  <si>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</si>
  <si>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</si>
  <si>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</si>
  <si>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</si>
  <si>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</si>
  <si>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</si>
  <si>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</si>
  <si>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</si>
  <si>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</si>
  <si>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</si>
  <si>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</si>
  <si>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</si>
  <si>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</si>
  <si>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</si>
  <si>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</si>
  <si>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</si>
  <si>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</si>
  <si>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</si>
  <si>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</si>
  <si>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</si>
  <si>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</si>
  <si>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</si>
  <si>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</si>
  <si>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</si>
  <si>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</si>
  <si>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</si>
  <si>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</si>
  <si>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</si>
  <si>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</si>
  <si>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</si>
  <si>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</si>
  <si>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</si>
  <si>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</si>
  <si>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</si>
  <si>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</si>
  <si>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</si>
  <si>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</si>
  <si>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</si>
  <si>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</si>
  <si>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</si>
  <si>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</si>
  <si>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</si>
  <si>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</si>
  <si>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</si>
  <si>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</si>
  <si>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</si>
  <si>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</si>
  <si>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</si>
  <si>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</si>
  <si>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</si>
  <si>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</si>
  <si>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</si>
  <si>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</si>
  <si>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</si>
  <si>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</si>
  <si>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</si>
  <si>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</si>
  <si>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</si>
  <si>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</si>
  <si>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</si>
  <si>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</si>
  <si>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</si>
  <si>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</si>
  <si>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</si>
  <si>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</si>
  <si>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</si>
  <si>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</si>
  <si>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</si>
  <si>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</si>
  <si>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</si>
  <si>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</si>
  <si>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</si>
  <si>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</si>
  <si>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</si>
  <si>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</si>
  <si>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</si>
  <si>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</si>
  <si>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</si>
  <si>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</si>
  <si>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</si>
  <si>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</si>
  <si>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</si>
  <si>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</si>
  <si>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</si>
  <si>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</si>
  <si>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</si>
  <si>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</si>
  <si>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</si>
  <si>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</si>
  <si>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</si>
  <si>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</si>
  <si>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</si>
  <si>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</si>
  <si>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</si>
  <si>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</si>
  <si>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</si>
  <si>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</si>
  <si>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</si>
  <si>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</si>
  <si>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</si>
  <si>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</si>
  <si>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</si>
  <si>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</si>
  <si>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</si>
  <si>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</si>
  <si>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</si>
  <si>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</si>
  <si>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</si>
  <si>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</si>
  <si>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</si>
  <si>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</si>
  <si>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</si>
  <si>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</si>
  <si>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</si>
  <si>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</si>
  <si>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</si>
  <si>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</si>
  <si>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</si>
  <si>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</si>
  <si>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</si>
  <si>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</si>
  <si>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</si>
  <si>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</si>
  <si>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</si>
  <si>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</si>
  <si>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</si>
  <si>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</si>
  <si>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</si>
  <si>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</si>
  <si>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</si>
  <si>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</si>
  <si>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</si>
  <si>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</si>
  <si>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</si>
  <si>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</si>
  <si>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</si>
  <si>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</si>
  <si>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</si>
  <si>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</si>
  <si>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</si>
  <si>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</si>
  <si>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</si>
  <si>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</si>
  <si>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</si>
  <si>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</si>
  <si>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</si>
  <si>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</si>
  <si>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</si>
  <si>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</si>
  <si>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</si>
  <si>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</si>
  <si>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</si>
  <si>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</si>
  <si>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</si>
  <si>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</si>
  <si>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</si>
  <si>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</si>
  <si>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</si>
  <si>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</si>
  <si>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</si>
  <si>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</si>
  <si>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</si>
  <si>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</si>
  <si>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</si>
  <si>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</si>
  <si>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</si>
  <si>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</si>
  <si>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</si>
  <si>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</si>
  <si>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</si>
  <si>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</si>
  <si>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</si>
  <si>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</si>
  <si>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</si>
  <si>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</si>
  <si>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</si>
  <si>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</si>
  <si>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</si>
  <si>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</si>
  <si>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</si>
  <si>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</si>
  <si>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</si>
  <si>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</si>
  <si>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</si>
  <si>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</si>
  <si>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</si>
  <si>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</si>
  <si>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</si>
  <si>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</si>
  <si>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</si>
  <si>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</si>
  <si>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</si>
  <si>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</si>
  <si>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</si>
  <si>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</si>
  <si>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</si>
  <si>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</si>
  <si>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</si>
  <si>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</si>
  <si>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</si>
  <si>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</si>
  <si>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</si>
  <si>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</si>
  <si>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</si>
  <si>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</si>
  <si>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</si>
  <si>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</si>
  <si>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</si>
  <si>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</si>
  <si>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</si>
  <si>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</si>
  <si>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</si>
  <si>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</si>
  <si>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</si>
  <si>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</si>
  <si>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</si>
  <si>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</si>
  <si>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</si>
  <si>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</si>
  <si>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</si>
  <si>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</si>
  <si>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</si>
  <si>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</si>
  <si>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</si>
  <si>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</si>
  <si>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</si>
  <si>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</si>
  <si>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</si>
  <si>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</si>
  <si>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</si>
  <si>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</si>
  <si>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</si>
  <si>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</si>
  <si>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</si>
  <si>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</si>
  <si>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</si>
  <si>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</si>
  <si>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</si>
  <si>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</si>
  <si>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</si>
  <si>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</si>
  <si>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</si>
  <si>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</si>
  <si>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</si>
  <si>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</si>
  <si>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</si>
  <si>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</si>
  <si>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</si>
  <si>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</si>
  <si>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</si>
  <si>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</si>
  <si>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</si>
  <si>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</si>
  <si>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</si>
  <si>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</si>
  <si>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</si>
  <si>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</si>
  <si>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</si>
  <si>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</si>
  <si>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</si>
  <si>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</si>
  <si>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</si>
  <si>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</si>
  <si>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</si>
  <si>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</si>
  <si>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</si>
  <si>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</si>
  <si>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</si>
  <si>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</si>
  <si>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</si>
  <si>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</si>
  <si>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</si>
  <si>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</si>
  <si>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</si>
  <si>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</si>
  <si>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</si>
  <si>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</si>
  <si>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</si>
  <si>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</si>
  <si>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</si>
  <si>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</si>
  <si>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</si>
  <si>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</si>
  <si>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</si>
  <si>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</si>
  <si>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</si>
  <si>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</si>
  <si>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</si>
  <si>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</si>
  <si>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</si>
  <si>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</si>
  <si>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</si>
  <si>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</si>
  <si>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</si>
  <si>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</si>
  <si>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</si>
  <si>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</si>
  <si>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</si>
  <si>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</si>
  <si>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</si>
  <si>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</si>
  <si>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</si>
  <si>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</si>
  <si>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</si>
  <si>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</si>
  <si>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</si>
  <si>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</si>
  <si>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</si>
  <si>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</si>
  <si>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</si>
  <si>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</si>
  <si>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</si>
  <si>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</si>
  <si>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</si>
  <si>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</si>
  <si>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</si>
  <si>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</si>
  <si>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</si>
  <si>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</si>
  <si>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</si>
  <si>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</si>
  <si>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</si>
  <si>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</si>
  <si>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</si>
  <si>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</si>
  <si>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</si>
  <si>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</si>
  <si>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</si>
  <si>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</si>
  <si>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</si>
  <si>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</si>
  <si>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</si>
  <si>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</si>
  <si>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</si>
  <si>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</si>
  <si>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</si>
  <si>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</si>
  <si>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</si>
  <si>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</si>
  <si>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</si>
  <si>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</si>
  <si>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</si>
  <si>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</si>
  <si>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</si>
  <si>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</si>
  <si>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</si>
  <si>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</si>
  <si>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</si>
  <si>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</si>
  <si>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</si>
  <si>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</si>
  <si>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</si>
  <si>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</si>
  <si>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</si>
  <si>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</si>
  <si>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</si>
  <si>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</si>
  <si>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</si>
  <si>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</si>
  <si>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</si>
  <si>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</si>
  <si>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</si>
  <si>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</si>
  <si>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</si>
  <si>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</si>
  <si>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</si>
  <si>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</si>
  <si>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</si>
  <si>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</si>
  <si>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</si>
  <si>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</si>
  <si>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</si>
  <si>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</si>
  <si>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</si>
  <si>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</si>
  <si>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</si>
  <si>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</si>
  <si>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</si>
  <si>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</si>
  <si>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</si>
  <si>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</si>
  <si>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</si>
  <si>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</si>
  <si>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</si>
  <si>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</si>
  <si>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</si>
  <si>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</si>
  <si>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</si>
  <si>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</si>
  <si>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</si>
  <si>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</si>
  <si>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</si>
  <si>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</si>
  <si>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</si>
  <si>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</si>
  <si>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</si>
  <si>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</si>
  <si>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</si>
  <si>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</si>
  <si>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</si>
  <si>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</si>
  <si>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</si>
  <si>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</si>
  <si>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</si>
  <si>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</si>
  <si>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</si>
  <si>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</si>
  <si>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</si>
  <si>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</si>
  <si>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</si>
  <si>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</si>
  <si>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</si>
  <si>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</si>
  <si>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</si>
  <si>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</si>
  <si>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</si>
  <si>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</si>
  <si>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</si>
  <si>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</si>
  <si>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</si>
  <si>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</si>
  <si>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</si>
  <si>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</si>
  <si>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</si>
  <si>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</si>
  <si>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</si>
  <si>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</si>
  <si>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</si>
  <si>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</si>
  <si>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</si>
  <si>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</si>
  <si>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</si>
  <si>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</si>
  <si>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</si>
  <si>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</si>
  <si>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</si>
  <si>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</si>
  <si>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</si>
  <si>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</si>
  <si>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</si>
  <si>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</si>
  <si>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</si>
  <si>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</si>
  <si>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</si>
  <si>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</si>
  <si>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</si>
  <si>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</si>
  <si>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</si>
  <si>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</si>
  <si>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</si>
  <si>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</si>
  <si>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</si>
  <si>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</si>
  <si>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</si>
  <si>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</si>
  <si>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</si>
  <si>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</si>
  <si>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</si>
  <si>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</si>
  <si>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</si>
  <si>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</si>
  <si>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</si>
  <si>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</si>
  <si>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</si>
  <si>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</si>
  <si>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</si>
  <si>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</si>
  <si>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</si>
  <si>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</si>
  <si>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</si>
  <si>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</si>
  <si>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</si>
  <si>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</si>
  <si>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</si>
  <si>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</si>
  <si>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</si>
  <si>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</si>
  <si>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</si>
  <si>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</si>
  <si>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</si>
  <si>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</si>
  <si>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</si>
  <si>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</si>
  <si>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</si>
  <si>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</si>
  <si>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</si>
  <si>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</si>
  <si>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</si>
  <si>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</si>
  <si>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</si>
  <si>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</si>
  <si>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</si>
  <si>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</si>
  <si>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</si>
  <si>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</si>
  <si>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</si>
  <si>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</si>
  <si>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</si>
  <si>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</si>
  <si>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</si>
  <si>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</si>
  <si>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</si>
  <si>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</si>
  <si>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</si>
  <si>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</si>
  <si>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</si>
  <si>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</si>
  <si>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</si>
  <si>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</si>
  <si>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</si>
  <si>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</si>
  <si>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</si>
  <si>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</si>
  <si>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</si>
  <si>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</si>
  <si>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</si>
  <si>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</si>
  <si>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</si>
  <si>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</si>
  <si>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</si>
  <si>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</si>
  <si>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</si>
  <si>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</si>
  <si>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</si>
  <si>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</si>
  <si>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</si>
  <si>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</si>
  <si>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</si>
  <si>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</si>
  <si>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</si>
  <si>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</si>
  <si>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</si>
  <si>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</si>
  <si>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</si>
  <si>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</si>
  <si>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</si>
  <si>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</si>
  <si>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</si>
  <si>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</si>
  <si>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</si>
  <si>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</si>
  <si>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</si>
  <si>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</si>
  <si>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</si>
  <si>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</si>
  <si>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</si>
  <si>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</si>
  <si>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</si>
  <si>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</si>
  <si>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</si>
  <si>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</si>
  <si>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</si>
  <si>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</si>
  <si>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</si>
  <si>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</si>
  <si>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</si>
  <si>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</si>
  <si>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</si>
  <si>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</si>
  <si>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</si>
  <si>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</si>
  <si>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</si>
  <si>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</si>
  <si>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</si>
  <si>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</si>
  <si>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</si>
  <si>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</si>
  <si>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</si>
  <si>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</si>
  <si>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</si>
  <si>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</si>
  <si>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</si>
  <si>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</si>
  <si>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</si>
  <si>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</si>
  <si>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</si>
  <si>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</si>
  <si>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</si>
  <si>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</si>
  <si>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</si>
  <si>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</si>
  <si>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</si>
  <si>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</si>
  <si>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</si>
  <si>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</si>
  <si>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</si>
  <si>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</si>
  <si>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</si>
  <si>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</si>
  <si>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</si>
  <si>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</si>
  <si>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</si>
  <si>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</si>
  <si>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</si>
  <si>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</si>
  <si>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</si>
  <si>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</si>
  <si>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</si>
  <si>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</si>
  <si>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</si>
  <si>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</si>
  <si>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</si>
  <si>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</si>
  <si>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</si>
  <si>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</si>
  <si>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</si>
  <si>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</si>
  <si>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</si>
  <si>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</si>
  <si>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</si>
  <si>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</si>
  <si>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</si>
  <si>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</si>
  <si>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</si>
  <si>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</si>
  <si>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</si>
  <si>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</si>
  <si>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</si>
  <si>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</si>
  <si>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</si>
  <si>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</si>
  <si>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</si>
  <si>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</si>
  <si>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</si>
  <si>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</si>
  <si>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</si>
  <si>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</si>
  <si>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</si>
  <si>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</si>
  <si>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</si>
  <si>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</si>
  <si>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</si>
  <si>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</si>
  <si>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</si>
  <si>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</si>
  <si>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</si>
  <si>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</si>
  <si>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</si>
  <si>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</si>
  <si>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</si>
  <si>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</si>
  <si>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</si>
  <si>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</si>
  <si>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</si>
  <si>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</si>
  <si>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</si>
  <si>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</si>
  <si>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</si>
  <si>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</si>
  <si>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</si>
  <si>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</si>
  <si>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</si>
  <si>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</si>
  <si>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</si>
  <si>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</si>
  <si>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</si>
  <si>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</si>
  <si>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</si>
  <si>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</si>
  <si>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</si>
  <si>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</si>
  <si>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</si>
  <si>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</si>
  <si>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</si>
  <si>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</si>
  <si>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</si>
  <si>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</si>
  <si>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</si>
  <si>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</si>
  <si>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</si>
  <si>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</si>
  <si>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</si>
  <si>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</si>
  <si>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</si>
  <si>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</si>
  <si>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</si>
  <si>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</si>
  <si>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</si>
  <si>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</si>
  <si>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</si>
  <si>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</si>
  <si>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</si>
  <si>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</si>
  <si>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</si>
  <si>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</si>
  <si>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</si>
  <si>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</si>
  <si>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</si>
  <si>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</si>
  <si>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</si>
  <si>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</si>
  <si>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</si>
  <si>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</si>
  <si>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</si>
  <si>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</si>
  <si>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</si>
  <si>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</si>
  <si>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</si>
  <si>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</si>
  <si>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</si>
  <si>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</si>
  <si>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</si>
  <si>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</si>
  <si>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</si>
  <si>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</si>
  <si>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</si>
  <si>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</si>
  <si>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</si>
  <si>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</si>
  <si>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</si>
  <si>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</si>
  <si>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</si>
  <si>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</si>
  <si>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</si>
  <si>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</si>
  <si>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</si>
  <si>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</si>
  <si>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</si>
  <si>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</si>
  <si>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</si>
  <si>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</si>
  <si>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</si>
  <si>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</si>
  <si>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</si>
  <si>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</si>
  <si>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</si>
  <si>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</si>
  <si>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</si>
  <si>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</si>
  <si>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</si>
  <si>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</si>
  <si>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</si>
  <si>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</si>
  <si>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</si>
  <si>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</si>
  <si>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</si>
  <si>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</si>
  <si>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</si>
  <si>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</si>
  <si>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</si>
  <si>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</si>
  <si>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</si>
  <si>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</si>
  <si>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</si>
  <si>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</si>
  <si>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</si>
  <si>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</si>
  <si>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</si>
  <si>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</si>
  <si>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</si>
  <si>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</si>
  <si>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</si>
  <si>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</si>
  <si>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</si>
  <si>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</si>
  <si>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</si>
  <si>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</si>
  <si>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</si>
  <si>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</si>
  <si>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</si>
  <si>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</si>
  <si>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</si>
  <si>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</si>
  <si>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</si>
  <si>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</si>
  <si>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</si>
  <si>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</si>
  <si>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</si>
  <si>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</si>
  <si>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</si>
  <si>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</si>
  <si>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</si>
  <si>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</si>
  <si>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</si>
  <si>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</si>
  <si>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</si>
  <si>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</si>
  <si>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</si>
  <si>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</si>
  <si>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</si>
  <si>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</si>
  <si>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</si>
  <si>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</si>
  <si>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</si>
  <si>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</si>
  <si>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</si>
  <si>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</si>
  <si>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</si>
  <si>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</si>
  <si>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</si>
  <si>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</si>
  <si>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</si>
  <si>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</si>
  <si>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</si>
  <si>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</si>
  <si>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</si>
  <si>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</si>
  <si>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</si>
  <si>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</si>
  <si>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</si>
  <si>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</si>
  <si>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</si>
  <si>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</si>
  <si>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</si>
  <si>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</si>
  <si>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</si>
  <si>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</si>
  <si>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</si>
  <si>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</si>
  <si>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</si>
  <si>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</si>
  <si>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</si>
  <si>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</si>
  <si>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</si>
  <si>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</si>
  <si>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</si>
  <si>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</si>
  <si>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</si>
  <si>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</si>
  <si>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</si>
  <si>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</si>
  <si>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</si>
  <si>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</si>
  <si>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</si>
  <si>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</si>
  <si>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</si>
  <si>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</si>
  <si>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</si>
  <si>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</si>
  <si>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</si>
  <si>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</si>
  <si>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</si>
  <si>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</si>
  <si>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</si>
  <si>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</si>
  <si>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</si>
  <si>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</si>
  <si>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</si>
  <si>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</si>
  <si>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</si>
  <si>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</si>
  <si>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</si>
  <si>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</si>
  <si>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</si>
  <si>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</si>
  <si>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</si>
  <si>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</si>
  <si>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</si>
  <si>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</si>
  <si>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</si>
  <si>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</si>
  <si>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</si>
  <si>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</si>
  <si>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</si>
  <si>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</si>
  <si>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</si>
  <si>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</si>
  <si>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</si>
  <si>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</si>
  <si>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</si>
  <si>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</si>
  <si>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</si>
  <si>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</si>
  <si>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</si>
  <si>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</si>
  <si>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</si>
  <si>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</si>
  <si>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</si>
  <si>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</si>
  <si>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</si>
  <si>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</si>
  <si>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</si>
  <si>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</si>
  <si>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</si>
  <si>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</si>
  <si>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</si>
  <si>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</si>
  <si>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</si>
  <si>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</si>
  <si>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</si>
  <si>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</si>
  <si>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</si>
  <si>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</si>
  <si>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</si>
  <si>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</si>
  <si>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</si>
  <si>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</si>
  <si>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</si>
  <si>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</si>
  <si>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</si>
  <si>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</si>
  <si>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</si>
  <si>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</si>
  <si>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</si>
  <si>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</si>
  <si>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</si>
  <si>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</si>
  <si>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</si>
  <si>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</si>
  <si>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</si>
  <si>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</si>
  <si>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</si>
  <si>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</si>
  <si>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</si>
  <si>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</si>
  <si>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</si>
  <si>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</si>
  <si>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</si>
  <si>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</si>
  <si>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</si>
  <si>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</si>
  <si>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</si>
  <si>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</si>
  <si>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</si>
  <si>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</si>
  <si>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</si>
  <si>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</si>
  <si>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</si>
  <si>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</si>
  <si>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</si>
  <si>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</si>
  <si>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</si>
  <si>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</si>
  <si>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</si>
  <si>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</si>
  <si>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</si>
  <si>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</si>
  <si>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</si>
  <si>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</si>
  <si>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</si>
  <si>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</si>
  <si>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</si>
  <si>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</si>
  <si>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</si>
  <si>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</si>
  <si>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</si>
  <si>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</si>
  <si>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</si>
  <si>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</si>
  <si>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</si>
  <si>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</si>
  <si>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</si>
  <si>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</si>
  <si>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</si>
  <si>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</si>
  <si>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</si>
  <si>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</si>
  <si>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</si>
  <si>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</si>
  <si>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</si>
  <si>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</si>
  <si>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</si>
  <si>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</si>
  <si>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</si>
  <si>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</si>
  <si>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</si>
  <si>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</si>
  <si>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</si>
  <si>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</si>
  <si>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</si>
  <si>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</si>
  <si>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</si>
  <si>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</si>
  <si>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</si>
  <si>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</si>
  <si>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</si>
  <si>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</si>
  <si>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</si>
  <si>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</si>
  <si>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</si>
  <si>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</si>
  <si>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</si>
  <si>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</si>
  <si>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</si>
  <si>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</si>
  <si>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</si>
  <si>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</si>
  <si>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</si>
  <si>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</si>
  <si>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</si>
  <si>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</si>
  <si>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</si>
  <si>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</si>
  <si>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</si>
  <si>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</si>
  <si>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</si>
  <si>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</si>
  <si>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</si>
  <si>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</si>
  <si>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</si>
  <si>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</si>
  <si>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</si>
  <si>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</si>
  <si>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</si>
  <si>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</si>
  <si>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</si>
  <si>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</si>
  <si>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</si>
  <si>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</si>
  <si>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</si>
  <si>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</si>
  <si>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</si>
  <si>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</si>
  <si>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</si>
  <si>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</si>
  <si>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</si>
  <si>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</si>
  <si>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</si>
  <si>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</si>
  <si>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</si>
  <si>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</si>
  <si>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</si>
  <si>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</si>
  <si>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</si>
  <si>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</si>
  <si>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</si>
  <si>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</si>
  <si>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</si>
  <si>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</si>
  <si>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</si>
  <si>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</si>
  <si>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</si>
  <si>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</si>
  <si>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</si>
  <si>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</si>
  <si>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</si>
  <si>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</si>
  <si>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</si>
  <si>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</si>
  <si>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</si>
  <si>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</si>
  <si>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</si>
  <si>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</si>
  <si>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</si>
  <si>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</si>
  <si>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</si>
  <si>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</si>
  <si>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</si>
  <si>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</si>
  <si>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</si>
  <si>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</si>
  <si>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</si>
  <si>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</si>
  <si>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</si>
  <si>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</si>
  <si>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</si>
  <si>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</si>
  <si>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</si>
  <si>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</si>
  <si>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</si>
  <si>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</si>
  <si>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</si>
  <si>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</si>
  <si>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</si>
  <si>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</si>
  <si>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</si>
  <si>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</si>
  <si>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</si>
  <si>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</si>
  <si>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</si>
  <si>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</si>
  <si>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</si>
  <si>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</si>
  <si>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</si>
  <si>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</si>
  <si>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</si>
  <si>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</si>
  <si>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</si>
  <si>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</si>
  <si>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</si>
  <si>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</si>
  <si>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</si>
  <si>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</si>
  <si>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</si>
  <si>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</si>
  <si>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</si>
  <si>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</si>
  <si>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</si>
  <si>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</si>
  <si>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</si>
  <si>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</si>
  <si>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</si>
  <si>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</si>
  <si>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</si>
  <si>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</si>
  <si>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</si>
  <si>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</si>
  <si>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</si>
  <si>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</si>
  <si>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</si>
  <si>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</si>
  <si>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</si>
  <si>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</si>
  <si>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</si>
  <si>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</si>
  <si>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</si>
  <si>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</si>
  <si>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</si>
  <si>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</si>
  <si>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</si>
  <si>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</si>
  <si>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</si>
  <si>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</si>
  <si>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</si>
  <si>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</si>
  <si>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</si>
  <si>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</si>
  <si>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</si>
  <si>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</si>
  <si>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</si>
  <si>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</si>
  <si>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</si>
  <si>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</si>
  <si>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</si>
  <si>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</si>
  <si>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</si>
  <si>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</si>
  <si>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</si>
  <si>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</si>
  <si>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</si>
  <si>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</si>
  <si>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</si>
  <si>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</si>
  <si>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</si>
  <si>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</si>
  <si>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</si>
  <si>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</si>
  <si>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</si>
  <si>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</si>
  <si>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</si>
  <si>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</si>
  <si>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</si>
  <si>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</si>
  <si>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</si>
  <si>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</si>
  <si>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</si>
  <si>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</si>
  <si>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</si>
  <si>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</si>
  <si>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</si>
  <si>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</si>
  <si>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</si>
  <si>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</si>
  <si>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</si>
  <si>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</si>
  <si>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</si>
  <si>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</si>
  <si>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</si>
  <si>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</si>
  <si>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</si>
  <si>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</si>
  <si>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</si>
  <si>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</si>
  <si>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</si>
  <si>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</si>
  <si>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</si>
  <si>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</si>
  <si>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</si>
  <si>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</si>
  <si>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</si>
  <si>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</si>
  <si>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</si>
  <si>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</si>
  <si>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</si>
  <si>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</si>
  <si>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</si>
  <si>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</si>
  <si>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</si>
  <si>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</si>
  <si>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</si>
  <si>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</si>
  <si>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</si>
  <si>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</si>
  <si>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</si>
  <si>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</si>
  <si>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</si>
  <si>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</si>
  <si>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</si>
  <si>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</si>
  <si>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</si>
  <si>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</si>
  <si>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</si>
  <si>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</si>
  <si>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</si>
  <si>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</si>
  <si>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</si>
  <si>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</si>
  <si>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</si>
  <si>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</si>
  <si>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</si>
  <si>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</si>
  <si>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</si>
  <si>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</si>
  <si>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</si>
  <si>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</si>
  <si>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</si>
  <si>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</si>
  <si>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</si>
  <si>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</si>
  <si>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</si>
  <si>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</si>
  <si>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</si>
  <si>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</si>
  <si>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</si>
  <si>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</si>
  <si>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</si>
  <si>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</si>
  <si>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</si>
  <si>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</si>
  <si>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</si>
  <si>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</si>
  <si>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</si>
  <si>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</si>
  <si>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</si>
  <si>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</si>
  <si>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</si>
  <si>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</si>
  <si>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</si>
  <si>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</si>
  <si>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</si>
  <si>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</si>
  <si>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</si>
  <si>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</si>
  <si>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</si>
  <si>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</si>
  <si>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</si>
  <si>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</si>
  <si>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</si>
  <si>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</si>
  <si>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</si>
  <si>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</si>
  <si>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</si>
  <si>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</si>
  <si>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</si>
  <si>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</si>
  <si>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</si>
  <si>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</si>
  <si>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</si>
  <si>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</si>
  <si>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</si>
  <si>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</si>
  <si>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</si>
  <si>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</si>
  <si>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</si>
  <si>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</si>
  <si>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</si>
  <si>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</si>
  <si>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</si>
  <si>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</si>
  <si>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</si>
  <si>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</si>
  <si>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</si>
  <si>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</si>
  <si>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</si>
  <si>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</si>
  <si>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</si>
  <si>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</si>
  <si>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</si>
  <si>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</si>
  <si>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</si>
  <si>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</si>
  <si>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</si>
  <si>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</si>
  <si>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</si>
  <si>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</si>
  <si>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</si>
  <si>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</si>
  <si>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</si>
  <si>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</si>
  <si>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</si>
  <si>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</si>
  <si>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</si>
  <si>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</si>
  <si>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</si>
  <si>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</si>
  <si>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</si>
  <si>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</si>
  <si>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</si>
  <si>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</si>
  <si>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</si>
  <si>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</si>
  <si>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</si>
  <si>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</si>
  <si>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</si>
  <si>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</si>
  <si>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</si>
  <si>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</si>
  <si>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</si>
  <si>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</si>
  <si>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</si>
  <si>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</si>
  <si>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</si>
  <si>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</si>
  <si>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</si>
  <si>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</si>
  <si>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</si>
  <si>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</si>
  <si>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</si>
  <si>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</si>
  <si>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</si>
  <si>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</si>
  <si>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</si>
  <si>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</si>
  <si>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</si>
  <si>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</si>
  <si>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</si>
  <si>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</si>
  <si>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</si>
  <si>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</si>
  <si>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</si>
  <si>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</si>
  <si>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</si>
  <si>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</si>
  <si>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</si>
  <si>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</si>
  <si>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</si>
  <si>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</si>
  <si>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</si>
  <si>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</si>
  <si>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</si>
  <si>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</si>
  <si>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</si>
  <si>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</si>
  <si>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</si>
  <si>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</si>
  <si>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</si>
  <si>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</si>
  <si>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</si>
  <si>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</si>
  <si>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</si>
  <si>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</si>
  <si>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</si>
  <si>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</si>
  <si>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</si>
  <si>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</si>
  <si>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</si>
  <si>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</si>
  <si>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</si>
  <si>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</si>
  <si>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</si>
  <si>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</si>
  <si>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</si>
  <si>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</si>
  <si>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</si>
  <si>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</si>
  <si>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</si>
  <si>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</si>
  <si>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</si>
  <si>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</si>
  <si>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</si>
  <si>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</si>
  <si>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</si>
  <si>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</si>
  <si>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</si>
  <si>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</si>
  <si>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</si>
  <si>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</si>
  <si>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</si>
  <si>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</si>
  <si>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</si>
  <si>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</si>
  <si>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</si>
  <si>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</si>
  <si>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</si>
  <si>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</si>
  <si>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</si>
  <si>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</si>
  <si>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</si>
  <si>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</si>
  <si>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</si>
  <si>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</si>
  <si>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</si>
  <si>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</si>
  <si>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</si>
  <si>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</si>
  <si>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</si>
  <si>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</si>
  <si>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</si>
  <si>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</si>
  <si>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</si>
  <si>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</si>
  <si>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</si>
  <si>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</si>
  <si>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</si>
  <si>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</si>
  <si>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</si>
  <si>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</si>
  <si>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</si>
  <si>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</si>
  <si>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</si>
  <si>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</si>
  <si>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</si>
  <si>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</si>
  <si>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</si>
  <si>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</si>
  <si>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</si>
  <si>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</si>
  <si>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</si>
  <si>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</si>
  <si>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</si>
  <si>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</si>
  <si>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</si>
  <si>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</si>
  <si>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</si>
  <si>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</si>
  <si>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</si>
  <si>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</si>
  <si>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</si>
  <si>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</si>
  <si>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</si>
  <si>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</si>
  <si>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</si>
  <si>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</si>
  <si>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</si>
  <si>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</si>
  <si>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</si>
  <si>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</si>
  <si>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</si>
  <si>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</si>
  <si>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</si>
  <si>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</si>
  <si>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</si>
  <si>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</si>
  <si>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</si>
  <si>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</si>
  <si>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</si>
  <si>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</si>
  <si>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</si>
  <si>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</si>
  <si>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</si>
  <si>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</si>
  <si>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</si>
  <si>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</si>
  <si>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</si>
  <si>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</si>
  <si>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</si>
  <si>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</si>
  <si>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</si>
  <si>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</si>
  <si>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</si>
  <si>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</si>
  <si>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</si>
  <si>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</si>
  <si>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</si>
  <si>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</si>
  <si>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</si>
  <si>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</si>
  <si>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</si>
  <si>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</si>
  <si>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</si>
  <si>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</si>
  <si>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</si>
  <si>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</si>
  <si>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</si>
  <si>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</si>
  <si>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</si>
  <si>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</si>
  <si>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</si>
  <si>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</si>
  <si>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</si>
  <si>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</si>
  <si>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</si>
  <si>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</si>
  <si>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</si>
  <si>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</si>
  <si>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</si>
  <si>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</si>
  <si>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</si>
  <si>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</si>
  <si>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</si>
  <si>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</si>
  <si>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</si>
  <si>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</si>
  <si>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</si>
  <si>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</si>
  <si>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</si>
  <si>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</si>
  <si>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</si>
  <si>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</si>
  <si>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</si>
  <si>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</si>
  <si>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</si>
  <si>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</si>
  <si>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</si>
  <si>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</si>
  <si>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</si>
  <si>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</si>
  <si>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</si>
  <si>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</si>
  <si>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</si>
  <si>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</si>
  <si>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</si>
  <si>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</si>
  <si>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</si>
  <si>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</si>
  <si>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</si>
  <si>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</si>
  <si>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</si>
  <si>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</si>
  <si>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</si>
  <si>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</si>
  <si>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</si>
  <si>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</si>
  <si>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</si>
  <si>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</si>
  <si>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</si>
  <si>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</si>
  <si>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</si>
  <si>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</si>
  <si>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</si>
  <si>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</si>
  <si>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</si>
  <si>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</si>
  <si>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</si>
  <si>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</si>
  <si>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</si>
  <si>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</si>
  <si>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</si>
  <si>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</si>
  <si>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</si>
  <si>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</si>
  <si>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</si>
  <si>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</si>
  <si>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</si>
  <si>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</si>
  <si>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</si>
  <si>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</si>
  <si>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</si>
  <si>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</si>
  <si>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</si>
  <si>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</si>
  <si>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</si>
  <si>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</si>
  <si>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</si>
  <si>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</si>
  <si>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</si>
  <si>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</si>
  <si>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</si>
  <si>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</si>
  <si>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</si>
  <si>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</si>
  <si>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</si>
  <si>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</si>
  <si>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</si>
  <si>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</si>
  <si>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</si>
  <si>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</si>
  <si>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</si>
  <si>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</si>
  <si>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</si>
  <si>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</si>
  <si>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</si>
  <si>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</si>
  <si>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</si>
  <si>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</si>
  <si>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</si>
  <si>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</si>
  <si>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</si>
  <si>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</si>
  <si>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</si>
  <si>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</si>
  <si>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</si>
  <si>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</si>
  <si>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</si>
  <si>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</si>
  <si>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</si>
  <si>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</si>
  <si>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</si>
  <si>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</si>
  <si>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</si>
  <si>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</si>
  <si>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</si>
  <si>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</si>
  <si>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</si>
  <si>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</si>
  <si>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</si>
  <si>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</si>
  <si>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</si>
  <si>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</si>
  <si>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</si>
  <si>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</si>
  <si>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</si>
  <si>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</si>
  <si>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</si>
  <si>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</si>
  <si>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</si>
  <si>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</si>
  <si>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</si>
  <si>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</si>
  <si>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</si>
  <si>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</si>
  <si>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</si>
  <si>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</si>
  <si>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</si>
  <si>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</si>
  <si>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</si>
  <si>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</si>
  <si>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</si>
  <si>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</si>
  <si>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</si>
  <si>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</si>
  <si>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</si>
  <si>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</si>
  <si>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</si>
  <si>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</si>
  <si>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</si>
  <si>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</si>
  <si>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</si>
  <si>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</si>
  <si>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</si>
  <si>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</si>
  <si>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</si>
  <si>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</si>
  <si>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</si>
  <si>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</si>
  <si>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</si>
  <si>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</si>
  <si>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</si>
  <si>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</si>
  <si>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</si>
  <si>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</si>
  <si>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</si>
  <si>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</si>
  <si>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</si>
  <si>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</si>
  <si>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</si>
  <si>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</si>
  <si>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</si>
  <si>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</si>
  <si>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</si>
  <si>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</si>
  <si>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</si>
  <si>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</si>
  <si>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</si>
  <si>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</si>
  <si>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</si>
  <si>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</si>
  <si>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</si>
  <si>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</si>
  <si>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</si>
  <si>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</si>
  <si>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</si>
  <si>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</si>
  <si>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</si>
  <si>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</si>
  <si>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</si>
  <si>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</si>
  <si>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</si>
  <si>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</si>
  <si>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</si>
  <si>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</si>
  <si>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</si>
  <si>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</si>
  <si>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</si>
  <si>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</si>
  <si>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</si>
  <si>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</si>
  <si>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</si>
  <si>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</si>
  <si>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</si>
  <si>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</si>
  <si>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</si>
  <si>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</si>
  <si>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</si>
  <si>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</si>
  <si>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</si>
  <si>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</si>
  <si>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</si>
  <si>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</si>
  <si>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</si>
  <si>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</si>
  <si>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</si>
  <si>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</si>
  <si>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</si>
  <si>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</si>
  <si>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</si>
  <si>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</si>
  <si>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</si>
  <si>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</si>
  <si>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</si>
  <si>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</si>
  <si>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</si>
  <si>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</si>
  <si>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</si>
  <si>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</si>
  <si>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</si>
  <si>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</si>
  <si>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</si>
  <si>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</si>
  <si>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</si>
  <si>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</si>
  <si>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</si>
  <si>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</si>
  <si>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</si>
  <si>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</si>
  <si>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</si>
  <si>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</si>
  <si>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</si>
  <si>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</si>
  <si>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</si>
  <si>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</si>
  <si>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</si>
  <si>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</si>
  <si>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</si>
  <si>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</si>
  <si>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</si>
  <si>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</si>
  <si>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</si>
  <si>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</si>
  <si>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</si>
  <si>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</si>
  <si>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</si>
  <si>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</si>
  <si>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</si>
  <si>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</si>
  <si>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</si>
  <si>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</si>
  <si>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</si>
  <si>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</si>
  <si>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</si>
  <si>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</si>
  <si>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</si>
  <si>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</si>
  <si>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</si>
  <si>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</si>
  <si>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</si>
  <si>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</si>
  <si>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</si>
  <si>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</si>
  <si>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</si>
  <si>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</si>
  <si>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</si>
  <si>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</si>
  <si>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</si>
  <si>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</si>
  <si>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</si>
  <si>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</si>
  <si>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</si>
  <si>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</si>
  <si>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</si>
  <si>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</si>
  <si>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</si>
  <si>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</si>
  <si>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</si>
  <si>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</si>
  <si>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</si>
  <si>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</si>
  <si>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</si>
  <si>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</si>
  <si>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</si>
  <si>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</si>
  <si>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</si>
  <si>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</si>
  <si>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</si>
  <si>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</si>
  <si>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</si>
  <si>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</si>
  <si>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</si>
  <si>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</si>
  <si>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</si>
  <si>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</si>
  <si>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</si>
  <si>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</si>
  <si>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</si>
  <si>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</si>
  <si>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</si>
  <si>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</si>
  <si>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</si>
  <si>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</si>
  <si>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</si>
  <si>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</si>
  <si>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</si>
  <si>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</si>
  <si>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</si>
  <si>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</si>
  <si>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</si>
  <si>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</si>
  <si>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</si>
  <si>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</si>
  <si>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</si>
  <si>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</si>
  <si>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</si>
  <si>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</si>
  <si>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</si>
  <si>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</si>
  <si>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</si>
  <si>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</si>
  <si>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</si>
  <si>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</si>
  <si>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</si>
  <si>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</si>
  <si>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</si>
  <si>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</si>
  <si>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</si>
  <si>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</si>
  <si>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</si>
  <si>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</si>
  <si>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</si>
  <si>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</si>
  <si>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</si>
  <si>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</si>
  <si>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</si>
  <si>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</si>
  <si>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</si>
  <si>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</si>
  <si>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</si>
  <si>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</si>
  <si>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</si>
  <si>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</si>
  <si>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</si>
  <si>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</si>
  <si>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</si>
  <si>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</si>
  <si>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</si>
  <si>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</si>
  <si>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</si>
  <si>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</si>
  <si>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</si>
  <si>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</si>
  <si>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</si>
  <si>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</si>
  <si>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</si>
  <si>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</si>
  <si>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</si>
  <si>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</si>
  <si>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</si>
  <si>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</si>
  <si>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</si>
  <si>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</si>
  <si>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</si>
  <si>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</si>
  <si>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</si>
  <si>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</si>
  <si>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</si>
  <si>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</si>
  <si>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</si>
  <si>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</si>
  <si>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</si>
  <si>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</si>
  <si>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</si>
  <si>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</si>
  <si>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</si>
  <si>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</si>
  <si>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</si>
  <si>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</si>
  <si>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</si>
  <si>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</si>
  <si>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</si>
  <si>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</si>
  <si>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</si>
  <si>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</si>
  <si>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</si>
  <si>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</si>
  <si>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</si>
  <si>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</si>
  <si>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</si>
  <si>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</si>
  <si>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</si>
  <si>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</si>
  <si>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</si>
  <si>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</si>
  <si>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</si>
  <si>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</si>
  <si>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</si>
  <si>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</si>
  <si>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</si>
  <si>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</si>
  <si>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</si>
  <si>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</si>
  <si>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</si>
  <si>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</si>
  <si>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</si>
  <si>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</si>
  <si>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</si>
  <si>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</si>
  <si>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</si>
  <si>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</si>
  <si>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</si>
  <si>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</si>
  <si>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</si>
  <si>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</si>
  <si>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</si>
  <si>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</si>
  <si>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</si>
  <si>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</si>
  <si>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</si>
  <si>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</si>
  <si>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</si>
  <si>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</si>
  <si>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</si>
  <si>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</si>
  <si>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</si>
  <si>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</si>
  <si>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</si>
  <si>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</si>
  <si>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</si>
  <si>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</si>
  <si>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</si>
  <si>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</si>
  <si>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</si>
  <si>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</si>
  <si>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</si>
  <si>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</si>
  <si>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</si>
  <si>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</si>
  <si>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</si>
  <si>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</si>
  <si>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</si>
  <si>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</si>
  <si>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</si>
  <si>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</si>
  <si>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</si>
  <si>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</si>
  <si>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</si>
  <si>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</si>
  <si>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</si>
  <si>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</si>
  <si>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</si>
  <si>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</si>
  <si>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</si>
  <si>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</si>
  <si>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</si>
  <si>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</si>
  <si>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</si>
  <si>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</si>
  <si>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</si>
  <si>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</si>
  <si>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</si>
  <si>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</si>
  <si>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</si>
  <si>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</si>
  <si>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</si>
  <si>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</si>
  <si>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</si>
  <si>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</si>
  <si>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</si>
  <si>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</si>
  <si>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</si>
  <si>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</si>
  <si>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</si>
  <si>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</si>
  <si>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</si>
  <si>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</si>
  <si>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</si>
  <si>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</si>
  <si>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</si>
  <si>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</si>
  <si>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</si>
  <si>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</si>
  <si>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</si>
  <si>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</si>
  <si>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</si>
  <si>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</si>
  <si>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</si>
  <si>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</si>
  <si>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</si>
  <si>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</si>
  <si>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</si>
  <si>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</si>
  <si>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</si>
  <si>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</si>
  <si>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</si>
  <si>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</si>
  <si>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</si>
  <si>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</si>
  <si>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</si>
  <si>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</si>
  <si>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</si>
  <si>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</si>
  <si>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</si>
  <si>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</si>
  <si>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</si>
  <si>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</si>
  <si>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</si>
  <si>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</si>
  <si>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</si>
  <si>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</si>
  <si>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</si>
  <si>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</si>
  <si>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</si>
  <si>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</si>
  <si>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</si>
  <si>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</si>
  <si>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</si>
  <si>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</si>
  <si>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</si>
  <si>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</si>
  <si>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</si>
  <si>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</si>
  <si>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</si>
  <si>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</si>
  <si>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</si>
  <si>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</si>
  <si>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</si>
  <si>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</si>
  <si>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</si>
  <si>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</si>
  <si>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</si>
  <si>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</si>
  <si>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</si>
  <si>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</si>
  <si>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</si>
  <si>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</si>
  <si>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</si>
  <si>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</si>
  <si>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</si>
  <si>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</si>
  <si>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</si>
  <si>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</si>
  <si>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</si>
  <si>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</si>
  <si>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</si>
  <si>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</si>
  <si>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</si>
  <si>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</si>
  <si>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</si>
  <si>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</si>
  <si>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</si>
  <si>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</si>
  <si>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</si>
  <si>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</si>
  <si>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</si>
  <si>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</si>
  <si>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</si>
  <si>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</si>
  <si>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</si>
  <si>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</si>
  <si>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</si>
  <si>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</si>
  <si>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</si>
  <si>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</si>
  <si>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</si>
  <si>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</si>
  <si>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</si>
  <si>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</si>
  <si>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</si>
  <si>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</si>
  <si>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</si>
  <si>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</si>
  <si>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</si>
  <si>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</si>
  <si>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</si>
  <si>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</si>
  <si>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</si>
  <si>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</si>
  <si>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</si>
  <si>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</si>
  <si>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</si>
  <si>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</si>
  <si>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</si>
  <si>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</si>
  <si>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</si>
  <si>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</si>
  <si>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</si>
  <si>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</si>
  <si>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</si>
  <si>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</si>
  <si>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</si>
  <si>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</si>
  <si>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</si>
  <si>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</si>
  <si>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</si>
  <si>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</si>
  <si>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</si>
  <si>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</si>
  <si>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</si>
  <si>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</si>
  <si>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</si>
  <si>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</si>
  <si>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</si>
  <si>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</si>
  <si>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</si>
  <si>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</si>
  <si>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</si>
  <si>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</si>
  <si>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</si>
  <si>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</si>
  <si>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</si>
  <si>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</si>
  <si>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</si>
  <si>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</si>
  <si>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</si>
  <si>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</si>
  <si>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</si>
  <si>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</si>
  <si>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</si>
  <si>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</si>
  <si>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</si>
  <si>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</si>
  <si>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</si>
  <si>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</si>
  <si>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</si>
  <si>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</si>
  <si>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</si>
  <si>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</si>
  <si>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</si>
  <si>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</si>
  <si>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</si>
  <si>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</si>
  <si>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</si>
  <si>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</si>
  <si>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</si>
  <si>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</si>
  <si>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</si>
  <si>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</si>
  <si>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</si>
  <si>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</si>
  <si>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</si>
  <si>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</si>
  <si>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</si>
  <si>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</si>
  <si>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</si>
  <si>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</si>
  <si>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</si>
  <si>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</si>
  <si>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</si>
  <si>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</si>
  <si>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</si>
  <si>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</si>
  <si>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</si>
  <si>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</si>
  <si>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</si>
  <si>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</si>
  <si>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</si>
  <si>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</si>
  <si>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</si>
  <si>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</si>
  <si>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</si>
  <si>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</si>
  <si>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</si>
  <si>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</si>
  <si>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</si>
  <si>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</si>
  <si>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</si>
  <si>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</si>
  <si>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</si>
  <si>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</si>
  <si>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</si>
  <si>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</si>
  <si>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</si>
  <si>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</si>
  <si>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</si>
  <si>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</si>
  <si>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</si>
  <si>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</si>
  <si>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</si>
  <si>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</si>
  <si>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</si>
  <si>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</si>
  <si>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</si>
  <si>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</si>
  <si>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</si>
  <si>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</si>
  <si>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</si>
  <si>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</si>
  <si>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</si>
  <si>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</si>
  <si>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</si>
  <si>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</si>
  <si>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</si>
  <si>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</si>
  <si>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</si>
  <si>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</si>
  <si>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</si>
  <si>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</si>
  <si>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</si>
  <si>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</si>
  <si>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</si>
  <si>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</si>
  <si>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</si>
  <si>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</si>
  <si>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</si>
  <si>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</si>
  <si>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</si>
  <si>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</si>
  <si>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</si>
  <si>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</si>
  <si>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</si>
  <si>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</si>
  <si>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</si>
  <si>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</si>
  <si>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</si>
  <si>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</si>
  <si>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</si>
  <si>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</si>
  <si>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</si>
  <si>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</si>
  <si>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</si>
  <si>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</si>
  <si>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</si>
  <si>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</si>
  <si>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</si>
  <si>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</si>
  <si>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</si>
  <si>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</si>
  <si>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</si>
  <si>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</si>
  <si>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</si>
  <si>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</si>
  <si>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</si>
  <si>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</si>
  <si>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</si>
  <si>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</si>
  <si>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</si>
  <si>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</si>
  <si>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</si>
  <si>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</si>
  <si>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</si>
  <si>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</si>
  <si>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</si>
  <si>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</si>
  <si>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</si>
  <si>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</si>
  <si>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</si>
  <si>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</si>
  <si>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</si>
  <si>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</si>
  <si>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</si>
  <si>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</si>
  <si>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</si>
  <si>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</si>
  <si>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</si>
  <si>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</si>
  <si>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</si>
  <si>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</si>
  <si>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</si>
  <si>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</si>
  <si>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</si>
  <si>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</si>
  <si>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</si>
  <si>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</si>
  <si>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</si>
  <si>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</si>
  <si>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</si>
  <si>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</si>
  <si>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</si>
  <si>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</si>
  <si>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</si>
  <si>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</si>
  <si>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</si>
  <si>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</si>
  <si>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</si>
  <si>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</si>
  <si>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</si>
  <si>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</si>
  <si>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</si>
  <si>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</si>
  <si>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</si>
  <si>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</si>
  <si>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</si>
  <si>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</si>
  <si>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</si>
  <si>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</si>
  <si>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</si>
  <si>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</si>
  <si>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</si>
  <si>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</si>
  <si>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</si>
  <si>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</si>
  <si>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</si>
  <si>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</si>
  <si>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</si>
  <si>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</si>
  <si>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</si>
  <si>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</si>
  <si>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</si>
  <si>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</si>
  <si>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</si>
  <si>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</si>
  <si>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</si>
  <si>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</si>
  <si>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</si>
  <si>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</si>
  <si>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</si>
  <si>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</si>
  <si>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</si>
  <si>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</si>
  <si>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</si>
  <si>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</si>
  <si>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</si>
  <si>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</si>
  <si>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</si>
  <si>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</si>
  <si>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</si>
  <si>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</si>
  <si>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</si>
  <si>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</si>
  <si>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</si>
  <si>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</si>
  <si>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</si>
  <si>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</si>
  <si>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</si>
  <si>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</si>
  <si>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</si>
  <si>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</si>
  <si>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</si>
  <si>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</si>
  <si>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</si>
  <si>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</si>
  <si>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</si>
  <si>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</si>
  <si>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</si>
  <si>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</si>
  <si>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</si>
  <si>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</si>
  <si>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</si>
  <si>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</si>
  <si>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</si>
  <si>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</si>
  <si>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</si>
  <si>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</si>
  <si>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</si>
  <si>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</si>
  <si>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</si>
  <si>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</si>
  <si>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</si>
  <si>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</si>
  <si>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</si>
  <si>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</si>
  <si>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</si>
  <si>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</si>
  <si>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</si>
  <si>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</si>
  <si>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</si>
  <si>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</si>
  <si>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</si>
  <si>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</si>
  <si>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</si>
  <si>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</si>
  <si>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</si>
  <si>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</si>
  <si>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</si>
  <si>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</si>
  <si>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</si>
  <si>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</si>
  <si>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</si>
  <si>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</si>
  <si>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</si>
  <si>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</si>
  <si>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</si>
  <si>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</si>
  <si>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</si>
  <si>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</si>
  <si>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</si>
  <si>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</si>
  <si>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</si>
  <si>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</si>
  <si>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</si>
  <si>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</si>
  <si>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</si>
  <si>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</si>
  <si>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</si>
  <si>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</si>
  <si>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</si>
  <si>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</si>
  <si>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</si>
  <si>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</si>
  <si>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</si>
  <si>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</si>
  <si>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</si>
  <si>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</si>
  <si>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</si>
  <si>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</si>
  <si>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</si>
  <si>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</si>
  <si>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</si>
  <si>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</si>
  <si>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</si>
  <si>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</si>
  <si>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</si>
  <si>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</si>
  <si>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</si>
  <si>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</si>
  <si>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</si>
  <si>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</si>
  <si>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</si>
  <si>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</si>
  <si>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</si>
  <si>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</si>
  <si>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</si>
  <si>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</si>
  <si>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</si>
  <si>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</si>
  <si>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</si>
  <si>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</si>
  <si>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</si>
  <si>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</si>
  <si>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</si>
  <si>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</si>
  <si>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</si>
  <si>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</si>
  <si>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</si>
  <si>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</si>
  <si>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</si>
  <si>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</si>
  <si>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</si>
  <si>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</si>
  <si>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</si>
  <si>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</si>
  <si>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</si>
  <si>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</si>
  <si>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</si>
  <si>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</si>
  <si>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</si>
  <si>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</si>
  <si>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</si>
  <si>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</si>
  <si>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</si>
  <si>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</si>
  <si>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</si>
  <si>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</si>
  <si>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</si>
  <si>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</si>
  <si>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</si>
  <si>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</si>
  <si>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</si>
  <si>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</si>
  <si>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</si>
  <si>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</si>
  <si>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</si>
  <si>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</si>
  <si>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</si>
  <si>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</si>
  <si>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</si>
  <si>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</si>
  <si>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</si>
  <si>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</si>
  <si>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</si>
  <si>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</si>
  <si>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</si>
  <si>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</si>
  <si>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</si>
  <si>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</si>
  <si>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</si>
  <si>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</si>
  <si>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</si>
  <si>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</si>
  <si>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</si>
  <si>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</si>
  <si>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</si>
  <si>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</si>
  <si>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</si>
  <si>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</si>
  <si>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</si>
  <si>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</si>
  <si>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</si>
  <si>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</si>
  <si>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</si>
  <si>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</si>
  <si>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</si>
  <si>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</si>
  <si>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</si>
  <si>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</si>
  <si>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</si>
  <si>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</si>
  <si>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</si>
  <si>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</si>
  <si>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</si>
  <si>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</si>
  <si>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</si>
  <si>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</si>
  <si>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</si>
  <si>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</si>
  <si>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</si>
  <si>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</si>
  <si>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</si>
  <si>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</si>
  <si>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</si>
  <si>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</si>
  <si>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</si>
  <si>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</si>
  <si>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</si>
  <si>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</si>
  <si>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</si>
  <si>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</si>
  <si>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</si>
  <si>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</si>
  <si>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</si>
  <si>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</si>
  <si>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</si>
  <si>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</si>
  <si>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</si>
  <si>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</si>
  <si>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</si>
  <si>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</si>
  <si>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</si>
  <si>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</si>
  <si>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</si>
  <si>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</si>
  <si>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</si>
  <si>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</si>
  <si>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</si>
  <si>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</si>
  <si>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</si>
  <si>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</si>
  <si>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</si>
  <si>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</si>
  <si>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</si>
  <si>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</si>
  <si>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</si>
  <si>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</si>
  <si>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</si>
  <si>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</si>
  <si>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</si>
  <si>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</si>
  <si>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</si>
  <si>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</si>
  <si>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</si>
  <si>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</si>
  <si>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</si>
  <si>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</si>
  <si>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</si>
  <si>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</si>
  <si>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</si>
  <si>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</si>
  <si>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</si>
  <si>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</si>
  <si>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</si>
  <si>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</si>
  <si>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</si>
  <si>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</si>
  <si>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</si>
  <si>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</si>
  <si>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</si>
  <si>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</si>
  <si>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</si>
  <si>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</si>
  <si>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</si>
  <si>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</si>
  <si>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</si>
  <si>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</si>
  <si>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</si>
  <si>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</si>
  <si>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</si>
  <si>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</si>
  <si>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</si>
  <si>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</si>
  <si>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</si>
  <si>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</si>
  <si>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</si>
  <si>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</si>
  <si>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</si>
  <si>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</si>
  <si>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</si>
  <si>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</si>
  <si>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</si>
  <si>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</si>
  <si>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</si>
  <si>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</si>
  <si>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</si>
  <si>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</si>
  <si>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</si>
  <si>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</si>
  <si>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</si>
  <si>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</si>
  <si>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</si>
  <si>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</si>
  <si>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</si>
  <si>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</si>
  <si>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</si>
  <si>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</si>
  <si>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</si>
  <si>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</si>
  <si>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</si>
  <si>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</si>
  <si>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</si>
  <si>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</si>
  <si>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</si>
  <si>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</si>
  <si>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</si>
  <si>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</si>
  <si>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</si>
  <si>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</si>
  <si>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</si>
  <si>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</si>
  <si>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</si>
  <si>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</si>
  <si>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</si>
  <si>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</si>
  <si>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</si>
  <si>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</si>
  <si>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</si>
  <si>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</si>
  <si>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</si>
  <si>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</si>
  <si>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</si>
  <si>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</si>
  <si>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</si>
  <si>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</si>
  <si>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</si>
  <si>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</si>
  <si>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</si>
  <si>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</si>
  <si>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</si>
  <si>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</si>
  <si>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</si>
  <si>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</si>
  <si>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</si>
  <si>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</si>
  <si>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</si>
  <si>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</si>
  <si>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</si>
  <si>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</si>
  <si>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</si>
  <si>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</si>
  <si>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</si>
  <si>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</si>
  <si>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</si>
  <si>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</si>
  <si>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</si>
  <si>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</si>
  <si>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</si>
  <si>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</si>
  <si>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</si>
  <si>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</si>
  <si>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</si>
  <si>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</si>
  <si>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</si>
  <si>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</si>
  <si>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</si>
  <si>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</si>
  <si>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</si>
  <si>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</si>
  <si>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</si>
  <si>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</si>
  <si>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</si>
  <si>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</si>
  <si>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</si>
  <si>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</si>
  <si>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</si>
  <si>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</si>
  <si>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</si>
  <si>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</si>
  <si>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</si>
  <si>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</si>
  <si>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</si>
  <si>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</si>
  <si>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</si>
  <si>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</si>
  <si>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</si>
  <si>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</si>
  <si>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</si>
  <si>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</si>
  <si>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</si>
  <si>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</si>
  <si>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</si>
  <si>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</si>
  <si>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</si>
  <si>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</si>
  <si>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</si>
  <si>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</si>
  <si>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</si>
  <si>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</si>
  <si>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</si>
  <si>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</si>
  <si>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</si>
  <si>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</si>
  <si>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</si>
  <si>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</si>
  <si>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</si>
  <si>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</si>
  <si>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</si>
  <si>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</si>
  <si>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</si>
  <si>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</si>
  <si>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</si>
  <si>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</si>
  <si>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</si>
  <si>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</si>
  <si>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</si>
  <si>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</si>
  <si>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</si>
  <si>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</si>
  <si>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</si>
  <si>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</si>
  <si>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</si>
  <si>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</si>
  <si>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</si>
  <si>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</si>
  <si>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</si>
  <si>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</si>
  <si>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</si>
  <si>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</si>
  <si>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</si>
  <si>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</si>
  <si>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</si>
  <si>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</si>
  <si>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</si>
  <si>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</si>
  <si>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</si>
  <si>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</si>
  <si>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</si>
  <si>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</si>
  <si>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</si>
  <si>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</si>
  <si>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</si>
  <si>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</si>
  <si>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</si>
  <si>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</si>
  <si>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</si>
  <si>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</si>
  <si>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</si>
  <si>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</si>
  <si>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</si>
  <si>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</si>
  <si>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</si>
  <si>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</si>
  <si>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</si>
  <si>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</si>
  <si>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</si>
  <si>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</si>
  <si>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</si>
  <si>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</si>
  <si>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</si>
  <si>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</si>
  <si>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</si>
  <si>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</si>
  <si>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</si>
  <si>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</si>
  <si>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</si>
  <si>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</si>
  <si>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</si>
  <si>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</si>
  <si>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</si>
  <si>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</si>
  <si>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</si>
  <si>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</si>
  <si>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</si>
  <si>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</si>
  <si>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</si>
  <si>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</si>
  <si>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</si>
  <si>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</si>
  <si>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</si>
  <si>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</si>
  <si>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</si>
  <si>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</si>
  <si>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</si>
  <si>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</si>
  <si>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</si>
  <si>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</si>
  <si>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</si>
  <si>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</si>
  <si>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</si>
  <si>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</si>
  <si>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</si>
  <si>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</si>
  <si>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</si>
  <si>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</si>
  <si>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</si>
  <si>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</si>
  <si>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</si>
  <si>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</si>
  <si>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</si>
  <si>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</si>
  <si>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</si>
  <si>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</si>
  <si>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</si>
  <si>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</si>
  <si>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</si>
  <si>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</si>
  <si>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</si>
  <si>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</si>
  <si>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</si>
  <si>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</si>
  <si>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</si>
  <si>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</si>
  <si>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</si>
  <si>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</si>
  <si>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</si>
  <si>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</si>
  <si>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</si>
  <si>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</si>
  <si>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</si>
  <si>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</si>
  <si>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</si>
  <si>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</si>
  <si>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</si>
  <si>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</si>
  <si>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</si>
  <si>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</si>
  <si>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</si>
  <si>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</si>
  <si>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</si>
  <si>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</si>
  <si>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</si>
  <si>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</si>
  <si>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</si>
  <si>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</si>
  <si>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</si>
  <si>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</si>
  <si>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</si>
  <si>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</si>
  <si>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</si>
  <si>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</si>
  <si>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</si>
  <si>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</si>
  <si>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</si>
  <si>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</si>
  <si>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</si>
  <si>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</si>
  <si>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</si>
  <si>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</si>
  <si>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</si>
  <si>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</si>
  <si>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</si>
  <si>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</si>
  <si>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</si>
  <si>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</si>
  <si>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</si>
  <si>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</si>
  <si>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</si>
  <si>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</si>
  <si>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</si>
  <si>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</si>
  <si>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</si>
  <si>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</si>
  <si>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</si>
  <si>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</si>
  <si>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</si>
  <si>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</si>
  <si>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</si>
  <si>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</si>
  <si>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</si>
  <si>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</si>
  <si>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</si>
  <si>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</si>
  <si>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</si>
  <si>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</si>
  <si>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</si>
  <si>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</si>
  <si>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</si>
  <si>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</si>
  <si>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</si>
  <si>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</si>
  <si>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</si>
  <si>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</si>
  <si>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</si>
  <si>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</si>
  <si>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</si>
  <si>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</si>
  <si>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</si>
  <si>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</si>
  <si>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</si>
  <si>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</si>
  <si>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</si>
  <si>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</si>
  <si>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</si>
  <si>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</si>
  <si>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</si>
  <si>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</si>
  <si>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</si>
  <si>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</si>
  <si>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</si>
  <si>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</si>
  <si>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</si>
  <si>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</si>
  <si>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</si>
  <si>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</si>
  <si>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</si>
  <si>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</si>
  <si>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</si>
  <si>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</si>
  <si>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</si>
  <si>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</si>
  <si>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</si>
  <si>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</si>
  <si>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</si>
  <si>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</si>
  <si>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</si>
  <si>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</si>
  <si>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</si>
  <si>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</si>
  <si>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</si>
  <si>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</si>
  <si>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</si>
  <si>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</si>
  <si>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</si>
  <si>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</si>
  <si>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</si>
  <si>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</si>
  <si>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</si>
  <si>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</si>
  <si>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</si>
  <si>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</si>
  <si>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</si>
  <si>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</si>
  <si>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</si>
  <si>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</si>
  <si>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</si>
  <si>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</si>
  <si>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</si>
  <si>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</si>
  <si>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</si>
  <si>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</si>
  <si>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</si>
  <si>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</si>
  <si>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</si>
  <si>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</si>
  <si>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</si>
  <si>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</si>
  <si>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</si>
  <si>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</si>
  <si>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</si>
  <si>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</si>
  <si>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</si>
  <si>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</si>
  <si>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</si>
  <si>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</si>
  <si>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</si>
  <si>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</si>
  <si>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</si>
  <si>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</si>
  <si>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</si>
  <si>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</si>
  <si>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</si>
  <si>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</si>
  <si>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</si>
  <si>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</si>
  <si>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</si>
  <si>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</si>
  <si>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</si>
  <si>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</si>
  <si>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</si>
  <si>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</si>
  <si>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</si>
  <si>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</si>
  <si>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</si>
  <si>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</si>
  <si>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</si>
  <si>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</si>
  <si>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</si>
  <si>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</si>
  <si>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</si>
  <si>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</si>
  <si>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</si>
  <si>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</si>
  <si>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</si>
  <si>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</si>
  <si>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</si>
  <si>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</si>
  <si>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</si>
  <si>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</si>
  <si>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</si>
  <si>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</si>
  <si>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</si>
  <si>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</si>
  <si>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</si>
  <si>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</si>
  <si>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</si>
  <si>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</si>
  <si>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</si>
  <si>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</si>
  <si>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</si>
  <si>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</si>
  <si>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</si>
  <si>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</si>
  <si>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</si>
  <si>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</si>
  <si>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</si>
  <si>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</si>
  <si>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</si>
  <si>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</si>
  <si>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</si>
  <si>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</si>
  <si>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</si>
  <si>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</si>
  <si>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</si>
  <si>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</si>
  <si>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</si>
  <si>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</si>
  <si>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</si>
  <si>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</si>
  <si>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</si>
  <si>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</si>
  <si>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</si>
  <si>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</si>
  <si>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</si>
  <si>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</si>
  <si>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</si>
  <si>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</si>
  <si>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</si>
  <si>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</si>
  <si>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</si>
  <si>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</si>
  <si>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</si>
  <si>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</si>
  <si>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</si>
  <si>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</si>
  <si>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</si>
  <si>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</si>
  <si>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</si>
  <si>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</si>
  <si>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</si>
  <si>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</si>
  <si>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</si>
  <si>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</si>
  <si>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</si>
  <si>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</si>
  <si>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</si>
  <si>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</si>
  <si>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</si>
  <si>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</si>
  <si>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</si>
  <si>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</si>
  <si>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</si>
  <si>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</si>
  <si>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</si>
  <si>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</si>
  <si>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</si>
  <si>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</si>
  <si>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</si>
  <si>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</si>
  <si>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</si>
  <si>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</si>
  <si>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</si>
  <si>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</si>
  <si>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</si>
  <si>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</si>
  <si>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</si>
  <si>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</si>
  <si>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</si>
  <si>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</si>
  <si>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</si>
  <si>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</si>
  <si>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</si>
  <si>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</si>
  <si>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</si>
  <si>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</si>
  <si>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</si>
  <si>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</si>
  <si>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</si>
  <si>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</si>
  <si>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</si>
  <si>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</si>
  <si>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</si>
  <si>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</si>
  <si>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</si>
  <si>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</si>
  <si>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</si>
  <si>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</si>
  <si>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</si>
  <si>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</si>
  <si>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</si>
  <si>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</si>
  <si>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</si>
  <si>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</si>
  <si>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</si>
  <si>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</si>
  <si>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</si>
  <si>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</si>
  <si>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</si>
  <si>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</si>
  <si>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</si>
  <si>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</si>
  <si>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</si>
  <si>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</si>
  <si>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</si>
  <si>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</si>
  <si>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</si>
  <si>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</si>
  <si>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</si>
  <si>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</si>
  <si>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</si>
  <si>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</si>
  <si>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</si>
  <si>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</si>
  <si>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</si>
  <si>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</si>
  <si>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</si>
  <si>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</si>
  <si>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</si>
  <si>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</si>
  <si>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</si>
  <si>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</si>
  <si>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</si>
  <si>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</si>
  <si>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</si>
  <si>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</si>
  <si>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</si>
  <si>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</si>
  <si>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</si>
  <si>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</si>
  <si>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</si>
  <si>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</si>
  <si>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</si>
  <si>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</si>
  <si>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</si>
  <si>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</si>
  <si>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</si>
  <si>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</si>
  <si>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</si>
  <si>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</si>
  <si>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</si>
  <si>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</si>
  <si>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</si>
  <si>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</si>
  <si>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</si>
  <si>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</si>
  <si>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</si>
  <si>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</si>
  <si>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</si>
  <si>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</si>
  <si>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</si>
  <si>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</si>
  <si>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</si>
  <si>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</si>
  <si>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</si>
  <si>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</si>
  <si>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</si>
  <si>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</si>
  <si>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</si>
  <si>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</si>
  <si>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</si>
  <si>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</si>
  <si>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</si>
  <si>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</si>
  <si>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</si>
  <si>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</si>
  <si>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</si>
  <si>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</si>
  <si>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</si>
  <si>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</si>
  <si>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</si>
  <si>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</si>
  <si>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</si>
  <si>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</si>
  <si>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</si>
  <si>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</si>
  <si>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</si>
  <si>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</si>
  <si>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</si>
  <si>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</si>
  <si>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</si>
  <si>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</si>
  <si>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</si>
  <si>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</si>
  <si>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</si>
  <si>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</si>
  <si>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</si>
  <si>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</si>
  <si>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</si>
  <si>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</si>
  <si>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</si>
  <si>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</si>
  <si>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</si>
  <si>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</si>
  <si>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</si>
  <si>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</si>
  <si>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</si>
  <si>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</si>
  <si>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</si>
  <si>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</si>
  <si>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</si>
  <si>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</si>
  <si>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</si>
  <si>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</si>
  <si>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</si>
  <si>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</si>
  <si>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</si>
  <si>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</si>
  <si>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</si>
  <si>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</si>
  <si>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</si>
  <si>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</si>
  <si>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</si>
  <si>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</si>
  <si>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</si>
  <si>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</si>
  <si>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</si>
  <si>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</si>
  <si>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</si>
  <si>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</si>
  <si>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</si>
  <si>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</si>
  <si>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</si>
  <si>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</si>
  <si>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</si>
  <si>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</si>
  <si>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</si>
  <si>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</si>
  <si>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</si>
  <si>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</si>
  <si>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</si>
  <si>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</si>
  <si>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</si>
  <si>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</si>
  <si>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</si>
  <si>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</si>
  <si>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</si>
  <si>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</si>
  <si>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</si>
  <si>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</si>
  <si>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</si>
  <si>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</si>
  <si>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</si>
  <si>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</si>
  <si>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</si>
  <si>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</si>
  <si>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</si>
  <si>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</si>
  <si>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</si>
  <si>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</si>
  <si>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</si>
  <si>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</si>
  <si>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</si>
  <si>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</si>
  <si>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</si>
  <si>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</si>
  <si>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</si>
  <si>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</si>
  <si>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</si>
  <si>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</si>
  <si>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</si>
  <si>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</si>
  <si>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</si>
  <si>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</si>
  <si>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</si>
  <si>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</si>
  <si>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</si>
  <si>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</si>
  <si>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</si>
  <si>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</si>
  <si>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</si>
  <si>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</si>
  <si>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</si>
  <si>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</si>
  <si>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</si>
  <si>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</si>
  <si>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</si>
  <si>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</si>
  <si>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</si>
  <si>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</si>
  <si>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</si>
  <si>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</si>
  <si>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</si>
  <si>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</si>
  <si>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</si>
  <si>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</si>
  <si>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</si>
  <si>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</si>
  <si>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</si>
  <si>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</si>
  <si>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</si>
  <si>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</si>
  <si>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</si>
  <si>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</si>
  <si>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</si>
  <si>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</si>
  <si>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</si>
  <si>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</si>
  <si>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</si>
  <si>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</si>
  <si>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</si>
  <si>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</si>
  <si>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</si>
  <si>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</si>
  <si>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</si>
  <si>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</si>
  <si>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</si>
  <si>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</si>
  <si>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</si>
  <si>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</si>
  <si>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</si>
  <si>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</si>
  <si>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</si>
  <si>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</si>
  <si>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</si>
  <si>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</si>
  <si>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</si>
  <si>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</si>
  <si>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</si>
  <si>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</si>
  <si>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</si>
  <si>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</si>
  <si>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</si>
  <si>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</si>
  <si>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</si>
  <si>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</si>
  <si>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</si>
  <si>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</si>
  <si>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</si>
  <si>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</si>
  <si>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</si>
  <si>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</si>
  <si>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</si>
  <si>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</si>
  <si>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</si>
  <si>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</si>
  <si>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</si>
  <si>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</si>
  <si>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</si>
  <si>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</si>
  <si>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</si>
  <si>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</si>
  <si>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</si>
  <si>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</si>
  <si>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</si>
  <si>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</si>
  <si>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</si>
  <si>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</si>
  <si>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</si>
  <si>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</si>
  <si>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</si>
  <si>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</si>
  <si>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</si>
  <si>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</si>
  <si>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</si>
  <si>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</si>
  <si>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</si>
  <si>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</si>
  <si>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</si>
  <si>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</si>
  <si>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</si>
  <si>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</si>
  <si>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</si>
  <si>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</si>
  <si>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</si>
  <si>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</si>
  <si>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</si>
  <si>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</si>
  <si>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</si>
  <si>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</si>
  <si>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</si>
  <si>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</si>
  <si>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</si>
  <si>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</si>
  <si>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</si>
  <si>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</si>
  <si>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</si>
  <si>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</si>
  <si>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</si>
  <si>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</si>
  <si>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</si>
  <si>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</si>
  <si>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</si>
  <si>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</si>
  <si>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</si>
  <si>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</si>
  <si>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</si>
  <si>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</si>
  <si>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</si>
  <si>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</si>
  <si>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</si>
  <si>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</si>
  <si>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</si>
  <si>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</si>
  <si>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</si>
  <si>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</si>
  <si>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</si>
  <si>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</si>
  <si>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</si>
  <si>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</si>
  <si>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</si>
  <si>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</si>
  <si>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</si>
  <si>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</si>
  <si>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</si>
  <si>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</si>
  <si>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</si>
  <si>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</si>
  <si>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</si>
  <si>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</si>
  <si>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</si>
  <si>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</si>
  <si>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</si>
  <si>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</si>
  <si>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</si>
  <si>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</si>
  <si>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</si>
  <si>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</si>
  <si>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</si>
  <si>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</si>
  <si>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</si>
  <si>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</si>
  <si>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</si>
  <si>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</si>
  <si>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</si>
  <si>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</si>
  <si>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</si>
  <si>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</si>
  <si>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</si>
  <si>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</si>
  <si>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</si>
  <si>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</si>
  <si>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</si>
  <si>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</si>
  <si>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</si>
  <si>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</si>
  <si>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</si>
  <si>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</si>
  <si>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</si>
  <si>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</si>
  <si>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</si>
  <si>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</si>
  <si>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</si>
  <si>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</si>
  <si>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</si>
  <si>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</si>
  <si>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</si>
  <si>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</si>
  <si>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</si>
  <si>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</si>
  <si>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</si>
  <si>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</si>
  <si>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</si>
  <si>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</si>
  <si>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</si>
  <si>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</si>
  <si>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</si>
  <si>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</si>
  <si>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</si>
  <si>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</si>
  <si>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</si>
  <si>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</si>
  <si>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</si>
  <si>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</si>
  <si>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</si>
  <si>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</si>
  <si>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</si>
  <si>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</si>
  <si>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</si>
  <si>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</si>
  <si>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</si>
  <si>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</si>
  <si>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</si>
  <si>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</si>
  <si>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</si>
  <si>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</si>
  <si>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</si>
  <si>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</si>
  <si>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</si>
  <si>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</si>
  <si>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</si>
  <si>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</si>
  <si>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</si>
  <si>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</si>
  <si>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</si>
  <si>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</si>
  <si>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</si>
  <si>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</si>
  <si>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</si>
  <si>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</si>
  <si>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</si>
  <si>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</si>
  <si>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</si>
  <si>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</si>
  <si>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</si>
  <si>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</si>
  <si>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</si>
  <si>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</si>
  <si>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</si>
  <si>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</si>
  <si>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</si>
  <si>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</si>
  <si>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</si>
  <si>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</si>
  <si>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</si>
  <si>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</si>
  <si>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</si>
  <si>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</si>
  <si>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</si>
  <si>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</si>
  <si>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</si>
  <si>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</si>
  <si>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</si>
  <si>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</si>
  <si>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</si>
  <si>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</si>
  <si>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</si>
  <si>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</si>
  <si>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</si>
  <si>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</si>
  <si>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</si>
  <si>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</si>
  <si>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</si>
  <si>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</si>
  <si>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</si>
  <si>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</si>
  <si>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</si>
  <si>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</si>
  <si>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</si>
  <si>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</si>
  <si>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</si>
  <si>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</si>
  <si>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</si>
  <si>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</si>
  <si>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</si>
  <si>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</si>
  <si>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</si>
  <si>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</si>
  <si>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</si>
  <si>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</si>
  <si>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</si>
  <si>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</si>
  <si>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</si>
  <si>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</si>
  <si>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</si>
  <si>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</si>
  <si>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</si>
  <si>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</si>
  <si>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</si>
  <si>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</si>
  <si>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</si>
  <si>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</si>
  <si>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</si>
  <si>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</si>
  <si>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</si>
  <si>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</si>
  <si>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</si>
  <si>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</si>
  <si>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</si>
  <si>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</si>
  <si>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</si>
  <si>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</si>
  <si>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</si>
  <si>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</si>
  <si>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</si>
  <si>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</si>
  <si>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</si>
  <si>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</si>
  <si>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</si>
  <si>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</si>
  <si>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</si>
  <si>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</si>
  <si>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</si>
  <si>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</si>
  <si>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</si>
  <si>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</si>
  <si>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</si>
  <si>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</si>
  <si>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</si>
  <si>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</si>
  <si>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</si>
  <si>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</si>
  <si>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</si>
  <si>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</si>
  <si>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</si>
  <si>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</si>
  <si>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</si>
  <si>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</si>
  <si>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</si>
  <si>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</si>
  <si>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</si>
  <si>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</si>
  <si>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</si>
  <si>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</si>
  <si>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</si>
  <si>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</si>
  <si>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</si>
  <si>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</si>
  <si>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</si>
  <si>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</si>
  <si>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</si>
  <si>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</si>
  <si>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</si>
  <si>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</si>
  <si>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</si>
  <si>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</si>
  <si>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</si>
  <si>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</si>
  <si>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</si>
  <si>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</si>
  <si>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</si>
  <si>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</si>
  <si>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</si>
  <si>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</si>
  <si>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</si>
  <si>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</si>
  <si>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</si>
  <si>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</si>
  <si>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</si>
  <si>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</si>
  <si>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</si>
  <si>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</si>
  <si>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</si>
  <si>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</si>
  <si>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</si>
  <si>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</si>
  <si>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</si>
  <si>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</si>
  <si>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</si>
  <si>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</si>
  <si>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</si>
  <si>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</si>
  <si>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</si>
  <si>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</si>
  <si>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</si>
  <si>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</si>
  <si>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</si>
  <si>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</si>
  <si>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</si>
  <si>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</si>
  <si>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</si>
  <si>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</si>
  <si>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</si>
  <si>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</si>
  <si>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</si>
  <si>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</si>
  <si>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</si>
  <si>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</si>
  <si>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</si>
  <si>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</si>
  <si>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</si>
  <si>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</si>
  <si>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</si>
  <si>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</si>
  <si>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</si>
  <si>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</si>
  <si>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</si>
  <si>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</si>
  <si>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</si>
  <si>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</si>
  <si>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</si>
  <si>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</si>
  <si>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</si>
  <si>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</si>
  <si>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</si>
  <si>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</si>
  <si>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</si>
  <si>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</si>
  <si>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</si>
  <si>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</si>
  <si>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</si>
  <si>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</si>
  <si>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</si>
  <si>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</si>
  <si>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</si>
  <si>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</si>
  <si>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</si>
  <si>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</si>
  <si>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</si>
  <si>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</si>
  <si>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</si>
  <si>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</si>
  <si>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</si>
  <si>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</si>
  <si>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</si>
  <si>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</si>
  <si>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</si>
  <si>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</si>
  <si>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</si>
  <si>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</si>
  <si>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</si>
  <si>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</si>
  <si>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</si>
  <si>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</si>
  <si>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</si>
  <si>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</si>
  <si>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</si>
  <si>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</si>
  <si>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</si>
  <si>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</si>
  <si>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</si>
  <si>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</si>
  <si>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</si>
  <si>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</si>
  <si>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</si>
  <si>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</si>
  <si>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</si>
  <si>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</si>
  <si>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</si>
  <si>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</si>
  <si>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</si>
  <si>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</si>
  <si>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</si>
  <si>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</si>
  <si>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</si>
  <si>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</si>
  <si>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</si>
  <si>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</si>
  <si>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</si>
  <si>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</si>
  <si>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</si>
  <si>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</si>
  <si>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</si>
  <si>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</si>
  <si>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</si>
  <si>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</si>
  <si>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</si>
  <si>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</si>
  <si>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</si>
  <si>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</si>
  <si>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</si>
  <si>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</si>
  <si>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</si>
  <si>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</si>
  <si>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</si>
  <si>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</si>
  <si>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</si>
  <si>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</si>
  <si>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</si>
  <si>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</si>
  <si>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</si>
  <si>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</si>
  <si>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</si>
  <si>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</si>
  <si>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</si>
  <si>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</si>
  <si>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</si>
  <si>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</si>
  <si>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</si>
  <si>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</si>
  <si>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</si>
  <si>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</si>
  <si>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</si>
  <si>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</si>
  <si>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</si>
  <si>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</si>
  <si>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</si>
  <si>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</si>
  <si>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</si>
  <si>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</si>
  <si>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</si>
  <si>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</si>
  <si>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</si>
  <si>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</si>
  <si>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</si>
  <si>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</si>
  <si>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</si>
  <si>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</si>
  <si>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</si>
  <si>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</si>
  <si>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</si>
  <si>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</si>
  <si>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</si>
  <si>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</si>
  <si>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</si>
  <si>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</si>
  <si>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</si>
  <si>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</si>
  <si>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</si>
  <si>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</si>
  <si>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</si>
  <si>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</si>
  <si>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</si>
  <si>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</si>
  <si>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</si>
  <si>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</si>
  <si>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</si>
  <si>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</si>
  <si>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</si>
  <si>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</si>
  <si>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</si>
  <si>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</si>
  <si>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</si>
  <si>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</si>
  <si>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</si>
  <si>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</si>
  <si>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</si>
  <si>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</si>
  <si>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</si>
  <si>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</si>
  <si>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</si>
  <si>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</si>
  <si>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</si>
  <si>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</si>
  <si>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</si>
  <si>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</si>
  <si>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</si>
  <si>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</si>
  <si>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</si>
  <si>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</si>
  <si>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</si>
  <si>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</si>
  <si>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</si>
  <si>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</si>
  <si>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</si>
  <si>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</si>
  <si>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</si>
  <si>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</si>
  <si>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</si>
  <si>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</si>
  <si>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</si>
  <si>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</si>
  <si>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</si>
  <si>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</si>
  <si>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</si>
  <si>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</si>
  <si>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</si>
  <si>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</si>
  <si>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</si>
  <si>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</si>
  <si>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</si>
  <si>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</si>
  <si>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</si>
  <si>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</si>
  <si>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</si>
  <si>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</si>
  <si>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</si>
  <si>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</si>
  <si>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</si>
  <si>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</si>
  <si>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</si>
  <si>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</si>
  <si>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</si>
  <si>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</si>
  <si>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</si>
  <si>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</si>
  <si>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</si>
  <si>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</si>
  <si>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</si>
  <si>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</si>
  <si>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</si>
  <si>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</si>
  <si>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</si>
  <si>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</si>
  <si>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</si>
  <si>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</si>
  <si>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</si>
  <si>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</si>
  <si>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</si>
  <si>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</si>
  <si>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</si>
  <si>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</si>
  <si>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</si>
  <si>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</si>
  <si>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</si>
  <si>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</si>
  <si>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</si>
  <si>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</si>
  <si>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</si>
  <si>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</si>
  <si>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</si>
  <si>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</si>
  <si>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</si>
  <si>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</si>
  <si>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</si>
  <si>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</si>
  <si>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</si>
  <si>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</si>
  <si>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</si>
  <si>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</si>
  <si>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</si>
  <si>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</si>
  <si>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</si>
  <si>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</si>
  <si>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</si>
  <si>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</si>
  <si>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</si>
  <si>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</si>
  <si>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</si>
  <si>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</si>
  <si>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</si>
  <si>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</si>
  <si>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</si>
  <si>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</si>
  <si>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</si>
  <si>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</si>
  <si>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</si>
  <si>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</si>
  <si>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</si>
  <si>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</si>
  <si>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</si>
  <si>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</si>
  <si>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</si>
  <si>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</si>
  <si>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</si>
  <si>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</si>
  <si>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</si>
  <si>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</si>
  <si>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</si>
  <si>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</si>
  <si>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</si>
  <si>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</si>
  <si>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</si>
  <si>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</si>
  <si>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</si>
  <si>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</si>
  <si>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</si>
  <si>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</si>
  <si>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</si>
  <si>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</si>
  <si>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</si>
  <si>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</si>
  <si>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</si>
  <si>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</si>
  <si>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</si>
  <si>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</si>
  <si>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</si>
  <si>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</si>
  <si>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</si>
  <si>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</si>
  <si>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</si>
  <si>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</si>
  <si>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</si>
  <si>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</si>
  <si>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</si>
  <si>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</si>
  <si>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</si>
  <si>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</si>
  <si>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</si>
  <si>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</si>
  <si>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</si>
  <si>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</si>
  <si>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</si>
  <si>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</si>
  <si>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</si>
  <si>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</si>
  <si>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</si>
  <si>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</si>
  <si>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</si>
  <si>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</si>
  <si>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</si>
  <si>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</si>
  <si>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</si>
  <si>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</si>
  <si>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</si>
  <si>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</si>
  <si>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</si>
  <si>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</si>
  <si>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</si>
  <si>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</si>
  <si>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</si>
  <si>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</si>
  <si>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</si>
  <si>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</si>
  <si>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</si>
  <si>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</si>
  <si>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</si>
  <si>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</si>
  <si>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</si>
  <si>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</si>
  <si>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</si>
  <si>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</si>
  <si>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</si>
  <si>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</si>
  <si>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</si>
  <si>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</si>
  <si>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</si>
  <si>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</si>
  <si>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</si>
  <si>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</si>
  <si>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</si>
  <si>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</si>
  <si>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</si>
  <si>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</si>
  <si>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</si>
  <si>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</si>
  <si>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</si>
  <si>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</si>
  <si>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</si>
  <si>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</si>
  <si>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</si>
  <si>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</si>
  <si>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</si>
  <si>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</si>
  <si>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</si>
  <si>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</si>
  <si>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</si>
  <si>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</si>
  <si>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</si>
  <si>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</si>
  <si>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</si>
  <si>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</si>
  <si>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</si>
  <si>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</si>
  <si>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</si>
  <si>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</si>
  <si>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</si>
  <si>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</si>
  <si>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</si>
  <si>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</si>
  <si>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</si>
  <si>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</si>
  <si>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</si>
  <si>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</si>
  <si>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</si>
  <si>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</si>
  <si>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</si>
  <si>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</si>
  <si>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</si>
  <si>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</si>
  <si>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</si>
  <si>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</si>
  <si>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</si>
  <si>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</si>
  <si>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</si>
  <si>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</si>
  <si>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</si>
  <si>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</si>
  <si>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</si>
  <si>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</si>
  <si>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</si>
  <si>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</si>
  <si>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</si>
  <si>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</si>
  <si>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</si>
  <si>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</si>
  <si>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</si>
  <si>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</si>
  <si>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</si>
  <si>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</si>
  <si>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</si>
  <si>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</si>
  <si>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</si>
  <si>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</si>
  <si>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</si>
  <si>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</si>
  <si>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</si>
  <si>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</si>
  <si>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</si>
  <si>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</si>
  <si>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</si>
  <si>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</si>
  <si>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</si>
  <si>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</si>
  <si>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</si>
  <si>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</si>
  <si>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</si>
  <si>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</si>
  <si>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</si>
  <si>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</si>
  <si>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</si>
  <si>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</si>
  <si>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</si>
  <si>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</si>
  <si>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</si>
  <si>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</si>
  <si>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</si>
  <si>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</si>
  <si>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</si>
  <si>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</si>
  <si>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</si>
  <si>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</si>
  <si>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</si>
  <si>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</si>
  <si>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</si>
  <si>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</si>
  <si>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</si>
  <si>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</si>
  <si>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</si>
  <si>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</si>
  <si>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</si>
  <si>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</si>
  <si>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</si>
  <si>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</si>
  <si>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</si>
  <si>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</si>
  <si>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</si>
  <si>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</si>
  <si>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</si>
  <si>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</si>
  <si>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</si>
  <si>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</si>
  <si>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</si>
  <si>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</si>
  <si>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</si>
  <si>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</si>
  <si>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</si>
  <si>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</si>
  <si>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</si>
  <si>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</si>
  <si>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</si>
  <si>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</si>
  <si>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</si>
  <si>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</si>
  <si>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</si>
  <si>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</si>
  <si>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</si>
  <si>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</si>
  <si>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</si>
  <si>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</si>
  <si>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</si>
  <si>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</si>
  <si>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</si>
  <si>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</si>
  <si>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</si>
  <si>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</si>
  <si>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</si>
  <si>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</si>
  <si>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</si>
  <si>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</si>
  <si>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</si>
  <si>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</si>
  <si>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</si>
  <si>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</si>
  <si>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</si>
  <si>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</si>
  <si>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</si>
  <si>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</si>
  <si>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</si>
  <si>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</si>
  <si>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</si>
  <si>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</si>
  <si>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</si>
  <si>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</si>
  <si>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</si>
  <si>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</si>
  <si>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</si>
  <si>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</si>
  <si>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</si>
  <si>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</si>
  <si>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</si>
  <si>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</si>
  <si>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</si>
  <si>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</si>
  <si>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</si>
  <si>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</si>
  <si>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</si>
  <si>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</si>
  <si>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</si>
  <si>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</si>
  <si>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</si>
  <si>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</si>
  <si>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</si>
  <si>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</si>
  <si>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</si>
  <si>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</si>
  <si>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</si>
  <si>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</si>
  <si>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</si>
  <si>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</si>
  <si>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</si>
  <si>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</si>
  <si>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</si>
  <si>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</si>
  <si>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</si>
  <si>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</si>
  <si>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</si>
  <si>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</si>
  <si>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</si>
  <si>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</si>
  <si>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</si>
  <si>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</si>
  <si>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</si>
  <si>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</si>
  <si>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</si>
  <si>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</si>
  <si>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</si>
  <si>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</si>
  <si>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</si>
  <si>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</si>
  <si>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</si>
  <si>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</si>
  <si>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</si>
  <si>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</si>
  <si>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</si>
  <si>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</si>
  <si>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</si>
  <si>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</si>
  <si>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</si>
  <si>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</si>
  <si>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</si>
  <si>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</si>
  <si>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</si>
  <si>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</si>
  <si>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</si>
  <si>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</si>
  <si>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</si>
  <si>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</si>
  <si>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</si>
  <si>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</si>
  <si>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</si>
  <si>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</si>
  <si>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</si>
  <si>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</si>
  <si>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</si>
  <si>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</si>
  <si>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</si>
  <si>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</si>
  <si>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</si>
  <si>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</si>
  <si>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</si>
  <si>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</si>
  <si>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</si>
  <si>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</si>
  <si>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</si>
  <si>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</si>
  <si>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</si>
  <si>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</si>
  <si>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</si>
  <si>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</si>
  <si>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</si>
  <si>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</si>
  <si>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</si>
  <si>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</si>
  <si>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</si>
  <si>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</si>
  <si>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</si>
  <si>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</si>
  <si>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</si>
  <si>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</si>
  <si>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</si>
  <si>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</si>
  <si>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</si>
  <si>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</si>
  <si>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</si>
  <si>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</si>
  <si>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</si>
  <si>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</si>
  <si>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</si>
  <si>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</si>
  <si>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</si>
  <si>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</si>
  <si>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</si>
  <si>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</si>
  <si>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</si>
  <si>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</si>
  <si>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</si>
  <si>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</si>
  <si>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</si>
  <si>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</si>
  <si>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</si>
  <si>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</si>
  <si>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</si>
  <si>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</si>
  <si>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</si>
  <si>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</si>
  <si>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</si>
  <si>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</si>
  <si>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</si>
  <si>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</si>
  <si>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</si>
  <si>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</si>
  <si>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</si>
  <si>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</si>
  <si>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</si>
  <si>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</si>
  <si>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</si>
  <si>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</si>
  <si>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</si>
  <si>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</si>
  <si>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</si>
  <si>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</si>
  <si>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</si>
  <si>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</si>
  <si>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</si>
  <si>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</si>
  <si>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</si>
  <si>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</si>
  <si>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</si>
  <si>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</si>
  <si>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</si>
  <si>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</si>
  <si>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</si>
  <si>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</si>
  <si>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</si>
  <si>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</si>
  <si>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</si>
  <si>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</si>
  <si>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</si>
  <si>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</si>
  <si>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</si>
  <si>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</si>
  <si>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</si>
  <si>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</si>
  <si>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</si>
  <si>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</si>
  <si>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</si>
  <si>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</si>
  <si>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</si>
  <si>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</si>
  <si>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</si>
  <si>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</si>
  <si>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</si>
  <si>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</si>
  <si>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</si>
  <si>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</si>
  <si>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</si>
  <si>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</si>
  <si>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</si>
  <si>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</si>
  <si>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</si>
  <si>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</si>
  <si>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</si>
  <si>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</si>
  <si>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</si>
  <si>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</si>
  <si>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</si>
  <si>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</si>
  <si>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</si>
  <si>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</si>
  <si>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</si>
  <si>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</si>
  <si>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</si>
  <si>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</si>
  <si>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</si>
  <si>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</si>
  <si>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</si>
  <si>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</si>
  <si>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</si>
  <si>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</si>
  <si>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</si>
  <si>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</si>
  <si>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</si>
  <si>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</si>
  <si>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</si>
  <si>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</si>
  <si>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</si>
  <si>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</si>
  <si>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</si>
  <si>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</si>
  <si>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</si>
  <si>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</si>
  <si>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</si>
  <si>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</si>
  <si>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</si>
  <si>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</si>
  <si>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</si>
  <si>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</si>
  <si>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</si>
  <si>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</si>
  <si>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</si>
  <si>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</si>
  <si>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</si>
  <si>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</si>
  <si>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</si>
  <si>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</si>
  <si>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</si>
  <si>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</si>
  <si>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</si>
  <si>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</si>
  <si>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</si>
  <si>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</si>
  <si>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</si>
  <si>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</si>
  <si>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</si>
  <si>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</si>
  <si>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</si>
  <si>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</si>
  <si>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</si>
  <si>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</si>
  <si>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</si>
  <si>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</si>
  <si>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</si>
  <si>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</si>
  <si>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</si>
  <si>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</si>
  <si>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</si>
  <si>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</si>
  <si>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</si>
  <si>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</si>
  <si>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</si>
  <si>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</si>
  <si>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</si>
  <si>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</si>
  <si>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</si>
  <si>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</si>
  <si>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</si>
  <si>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</si>
  <si>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</si>
  <si>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</si>
  <si>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</si>
  <si>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</si>
  <si>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</si>
  <si>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</si>
  <si>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</si>
  <si>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</si>
  <si>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</si>
  <si>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</si>
  <si>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</si>
  <si>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</si>
  <si>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</si>
  <si>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</si>
  <si>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</si>
  <si>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</si>
  <si>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</si>
  <si>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</si>
  <si>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</si>
  <si>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</si>
  <si>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</si>
  <si>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</si>
  <si>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</si>
  <si>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</si>
  <si>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</si>
  <si>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</si>
  <si>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</si>
  <si>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</si>
  <si>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</si>
  <si>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</si>
  <si>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</si>
  <si>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</si>
  <si>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</si>
  <si>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</si>
  <si>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</si>
  <si>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</si>
  <si>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</si>
  <si>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</si>
  <si>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</si>
  <si>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</si>
  <si>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</si>
  <si>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</si>
  <si>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</si>
  <si>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</si>
  <si>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</si>
  <si>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</si>
  <si>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</si>
  <si>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</si>
  <si>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</si>
  <si>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</si>
  <si>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</si>
  <si>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</si>
  <si>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</si>
  <si>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</si>
  <si>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</si>
  <si>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</si>
  <si>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</si>
  <si>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</si>
  <si>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</si>
  <si>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</si>
  <si>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</si>
  <si>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</si>
  <si>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</si>
  <si>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</si>
  <si>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</si>
  <si>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</si>
  <si>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</si>
  <si>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</si>
  <si>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</si>
  <si>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</si>
  <si>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</si>
  <si>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</si>
  <si>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</si>
  <si>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</si>
  <si>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</si>
  <si>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</si>
  <si>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</si>
  <si>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</si>
  <si>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</si>
  <si>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</si>
  <si>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</si>
  <si>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</si>
  <si>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</si>
  <si>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</si>
  <si>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</si>
  <si>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</si>
  <si>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</si>
  <si>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</si>
  <si>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</si>
  <si>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</si>
  <si>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</si>
  <si>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</si>
  <si>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</si>
  <si>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</si>
  <si>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</si>
  <si>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</si>
  <si>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</si>
  <si>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</si>
  <si>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</si>
  <si>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</si>
  <si>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</si>
  <si>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</si>
  <si>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</si>
  <si>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</si>
  <si>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</si>
  <si>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</si>
  <si>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</si>
  <si>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</si>
  <si>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</si>
  <si>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</si>
  <si>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</si>
  <si>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</si>
  <si>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</si>
  <si>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</si>
  <si>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</si>
  <si>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</si>
  <si>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</si>
  <si>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</si>
  <si>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</si>
  <si>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</si>
  <si>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</si>
  <si>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</si>
  <si>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</si>
  <si>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</si>
  <si>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</si>
  <si>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</si>
  <si>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</si>
  <si>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</si>
  <si>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</si>
  <si>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</si>
  <si>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</si>
  <si>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</si>
  <si>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</si>
  <si>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</si>
  <si>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</si>
  <si>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</si>
  <si>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</si>
  <si>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</si>
  <si>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</si>
  <si>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</si>
  <si>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</si>
  <si>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</si>
  <si>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</si>
  <si>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</si>
  <si>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</si>
  <si>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</si>
  <si>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</si>
  <si>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</si>
  <si>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</si>
  <si>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</si>
  <si>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</si>
  <si>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</si>
  <si>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</si>
  <si>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</si>
  <si>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</si>
  <si>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</si>
  <si>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</si>
  <si>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</si>
  <si>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</si>
  <si>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</si>
  <si>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</si>
  <si>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</si>
  <si>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</si>
  <si>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</si>
  <si>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</si>
  <si>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</si>
  <si>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</si>
  <si>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</si>
  <si>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</si>
  <si>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</si>
  <si>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</si>
  <si>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</si>
  <si>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</si>
  <si>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</si>
  <si>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</si>
  <si>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</si>
  <si>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</si>
  <si>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</si>
  <si>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</si>
  <si>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</si>
  <si>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</si>
  <si>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</si>
  <si>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</si>
  <si>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</si>
  <si>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</si>
  <si>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</si>
  <si>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</si>
  <si>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</si>
  <si>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</si>
  <si>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</si>
  <si>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</si>
  <si>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</si>
  <si>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</si>
  <si>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</si>
  <si>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</si>
  <si>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</si>
  <si>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</si>
  <si>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</si>
  <si>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</si>
  <si>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</si>
  <si>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</si>
  <si>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</si>
  <si>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</si>
  <si>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</si>
  <si>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</si>
  <si>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</si>
  <si>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</si>
  <si>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</si>
  <si>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</si>
  <si>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</si>
  <si>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</si>
  <si>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</si>
  <si>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</si>
  <si>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</si>
  <si>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</si>
  <si>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</si>
  <si>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</si>
  <si>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</si>
  <si>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</si>
  <si>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</si>
  <si>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</si>
  <si>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</si>
  <si>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</si>
  <si>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</si>
  <si>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</si>
  <si>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</si>
  <si>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</si>
  <si>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</si>
  <si>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</si>
  <si>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</si>
  <si>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</si>
  <si>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</si>
  <si>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</si>
  <si>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</si>
  <si>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</si>
  <si>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</si>
  <si>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</si>
  <si>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</si>
  <si>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</si>
  <si>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</si>
  <si>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</si>
  <si>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</si>
  <si>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</si>
  <si>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</si>
  <si>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</si>
  <si>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</si>
  <si>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</si>
  <si>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</si>
  <si>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</si>
  <si>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</si>
  <si>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</si>
  <si>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</si>
  <si>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</si>
  <si>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</si>
  <si>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</si>
  <si>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</si>
  <si>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</si>
  <si>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</si>
  <si>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</si>
  <si>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</si>
  <si>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</si>
  <si>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</si>
  <si>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</si>
  <si>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</si>
  <si>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</si>
  <si>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</si>
  <si>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</si>
  <si>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</si>
  <si>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</si>
  <si>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</si>
  <si>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</si>
  <si>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</si>
  <si>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</si>
  <si>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</si>
  <si>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</si>
  <si>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</si>
  <si>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</si>
  <si>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</si>
  <si>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</si>
  <si>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</si>
  <si>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</si>
  <si>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</si>
  <si>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</si>
  <si>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</si>
  <si>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</si>
  <si>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</si>
  <si>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</si>
  <si>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</si>
  <si>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</si>
  <si>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</si>
  <si>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</si>
  <si>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</si>
  <si>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</si>
  <si>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</si>
  <si>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</si>
  <si>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</si>
  <si>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</si>
  <si>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</si>
  <si>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</si>
  <si>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</si>
  <si>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</si>
  <si>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</si>
  <si>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</si>
  <si>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</si>
  <si>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</si>
  <si>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</si>
  <si>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</si>
  <si>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</si>
  <si>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</si>
  <si>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</si>
  <si>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</si>
  <si>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</si>
  <si>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</si>
  <si>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</si>
  <si>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</si>
  <si>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</si>
  <si>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</si>
  <si>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</si>
  <si>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</si>
  <si>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</si>
  <si>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</si>
  <si>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</si>
  <si>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</si>
  <si>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</si>
  <si>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</si>
  <si>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</si>
  <si>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</si>
  <si>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</si>
  <si>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</si>
  <si>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</si>
  <si>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</si>
  <si>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</si>
  <si>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</si>
  <si>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</si>
  <si>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</si>
  <si>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</si>
  <si>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</si>
  <si>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</si>
  <si>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</si>
  <si>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</si>
  <si>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</si>
  <si>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</si>
  <si>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</si>
  <si>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</si>
  <si>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</si>
  <si>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</si>
  <si>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</si>
  <si>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</si>
  <si>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</si>
  <si>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</si>
  <si>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</si>
  <si>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</si>
  <si>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</si>
  <si>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</si>
  <si>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</si>
  <si>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</si>
  <si>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</si>
  <si>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</si>
  <si>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</si>
  <si>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</si>
  <si>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</si>
  <si>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</si>
  <si>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</si>
  <si>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</si>
  <si>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</si>
  <si>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</si>
  <si>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</si>
  <si>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</si>
  <si>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</si>
  <si>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</si>
  <si>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</si>
  <si>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</si>
  <si>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</si>
  <si>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</si>
  <si>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</si>
  <si>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</si>
  <si>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</si>
  <si>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</si>
  <si>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</si>
  <si>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</si>
  <si>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</si>
  <si>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</si>
  <si>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</si>
  <si>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</si>
  <si>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</si>
  <si>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</si>
  <si>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</si>
  <si>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</si>
  <si>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</si>
  <si>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</si>
  <si>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</si>
  <si>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</si>
  <si>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</si>
  <si>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</si>
  <si>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</si>
  <si>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</si>
  <si>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</si>
  <si>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</si>
  <si>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</si>
  <si>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</si>
  <si>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</si>
  <si>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</si>
  <si>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</si>
  <si>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</si>
  <si>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</si>
  <si>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</si>
  <si>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</si>
  <si>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</si>
  <si>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</si>
  <si>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</si>
  <si>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</si>
  <si>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</si>
  <si>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</si>
  <si>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</si>
  <si>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</si>
  <si>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</si>
  <si>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</si>
  <si>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</si>
  <si>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</si>
  <si>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</si>
  <si>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</si>
  <si>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</si>
  <si>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</si>
  <si>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</si>
  <si>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</si>
  <si>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</si>
  <si>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</si>
  <si>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</si>
  <si>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</si>
  <si>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</si>
  <si>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</si>
  <si>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</si>
  <si>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</si>
  <si>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</si>
  <si>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</si>
  <si>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</si>
  <si>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</si>
  <si>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</si>
  <si>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</si>
  <si>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</si>
  <si>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</si>
  <si>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</si>
  <si>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</si>
  <si>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</si>
  <si>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</si>
  <si>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</si>
  <si>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</si>
  <si>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</si>
  <si>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</si>
  <si>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</si>
  <si>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</si>
  <si>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</si>
  <si>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</si>
  <si>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</si>
  <si>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</si>
  <si>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</si>
  <si>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</si>
  <si>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</si>
  <si>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</si>
  <si>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</si>
  <si>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</si>
  <si>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</si>
  <si>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</si>
  <si>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</si>
  <si>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</si>
  <si>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</si>
  <si>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</si>
  <si>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</si>
  <si>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</si>
  <si>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</si>
  <si>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</si>
  <si>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</si>
  <si>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</si>
  <si>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</si>
  <si>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</si>
  <si>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</si>
  <si>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</si>
  <si>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</si>
  <si>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</si>
  <si>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</si>
  <si>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</si>
  <si>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</si>
  <si>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</si>
  <si>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</si>
  <si>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</si>
  <si>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</si>
  <si>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</si>
  <si>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</si>
  <si>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</si>
  <si>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</si>
  <si>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</si>
  <si>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</si>
  <si>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</si>
  <si>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</si>
  <si>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</si>
  <si>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</si>
  <si>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</si>
  <si>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</si>
  <si>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</si>
  <si>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</si>
  <si>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</si>
  <si>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</si>
  <si>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</si>
  <si>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</si>
  <si>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</si>
  <si>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</si>
  <si>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</si>
  <si>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</si>
  <si>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</si>
  <si>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</si>
  <si>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</si>
  <si>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</si>
  <si>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</si>
  <si>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</si>
  <si>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</si>
  <si>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</si>
  <si>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</si>
  <si>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</si>
  <si>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</si>
  <si>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</si>
  <si>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</si>
  <si>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</si>
  <si>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</si>
  <si>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</si>
  <si>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</si>
  <si>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</si>
  <si>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</si>
  <si>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</si>
  <si>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</si>
  <si>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</si>
  <si>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</si>
  <si>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</si>
  <si>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</si>
  <si>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</si>
  <si>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</si>
  <si>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</si>
  <si>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</si>
  <si>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</si>
  <si>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</si>
  <si>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</si>
  <si>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</si>
  <si>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</si>
  <si>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</si>
  <si>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</si>
  <si>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</si>
  <si>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</si>
  <si>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</si>
  <si>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</si>
  <si>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</si>
  <si>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</si>
  <si>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</si>
  <si>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</si>
  <si>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</si>
  <si>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</si>
  <si>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</si>
  <si>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</si>
  <si>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</si>
  <si>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</si>
  <si>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</si>
  <si>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</si>
  <si>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</si>
  <si>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</si>
  <si>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</si>
  <si>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</si>
  <si>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</si>
  <si>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</si>
  <si>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</si>
  <si>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</si>
  <si>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</si>
  <si>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</si>
  <si>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</si>
  <si>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</si>
  <si>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</si>
  <si>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</si>
  <si>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</si>
  <si>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</si>
  <si>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</si>
  <si>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</si>
  <si>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</si>
  <si>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</si>
  <si>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</si>
  <si>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</si>
  <si>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</si>
  <si>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</si>
  <si>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</si>
  <si>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</si>
  <si>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</si>
  <si>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</si>
  <si>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</si>
  <si>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</si>
  <si>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</si>
  <si>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</si>
  <si>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</si>
  <si>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</si>
  <si>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</si>
  <si>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</si>
  <si>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</si>
  <si>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</si>
  <si>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</si>
  <si>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</si>
  <si>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</si>
  <si>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</si>
  <si>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</si>
  <si>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</si>
  <si>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</si>
  <si>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</si>
  <si>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</si>
  <si>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</si>
  <si>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</si>
  <si>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</si>
  <si>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</si>
  <si>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</si>
  <si>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</si>
  <si>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</si>
  <si>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</si>
  <si>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</si>
  <si>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</si>
  <si>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</si>
  <si>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</si>
  <si>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</si>
  <si>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</si>
  <si>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</si>
  <si>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</si>
  <si>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</si>
  <si>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</si>
  <si>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</si>
  <si>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</si>
  <si>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</si>
  <si>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</si>
  <si>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</si>
  <si>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</si>
  <si>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</si>
  <si>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</si>
  <si>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</si>
  <si>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</si>
  <si>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</si>
  <si>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</si>
  <si>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</si>
  <si>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</si>
  <si>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</si>
  <si>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</si>
  <si>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</si>
  <si>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</si>
  <si>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</si>
  <si>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</si>
  <si>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</si>
  <si>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</si>
  <si>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</si>
  <si>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</si>
  <si>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</si>
  <si>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</si>
  <si>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</si>
  <si>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</si>
  <si>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</si>
  <si>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</si>
  <si>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</si>
  <si>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</si>
  <si>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</si>
  <si>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</si>
  <si>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</si>
  <si>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</si>
  <si>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</si>
  <si>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</si>
  <si>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</si>
  <si>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</si>
  <si>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</si>
  <si>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</si>
  <si>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</si>
  <si>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</si>
  <si>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</si>
  <si>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</si>
  <si>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</si>
  <si>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</si>
  <si>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</si>
  <si>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</si>
  <si>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</si>
  <si>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</si>
  <si>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</si>
  <si>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</si>
  <si>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</si>
  <si>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</si>
  <si>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</si>
  <si>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</si>
  <si>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</si>
  <si>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</si>
  <si>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</si>
  <si>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</si>
  <si>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</si>
  <si>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</si>
  <si>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</si>
  <si>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</si>
  <si>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</si>
  <si>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</si>
  <si>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</si>
  <si>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</si>
  <si>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</si>
  <si>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</si>
  <si>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</si>
  <si>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</si>
  <si>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</si>
  <si>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</si>
  <si>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</si>
  <si>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</si>
  <si>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</si>
  <si>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</si>
  <si>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</si>
  <si>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</si>
  <si>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</si>
  <si>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</si>
  <si>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</si>
  <si>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</si>
  <si>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</si>
  <si>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</si>
  <si>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</si>
  <si>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</si>
  <si>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</si>
  <si>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</si>
  <si>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</si>
  <si>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</si>
  <si>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</si>
  <si>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</si>
  <si>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</si>
  <si>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</si>
  <si>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</si>
  <si>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</si>
  <si>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</si>
  <si>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</si>
  <si>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</si>
  <si>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</si>
  <si>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</si>
  <si>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</si>
  <si>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</si>
  <si>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</si>
  <si>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</si>
  <si>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</si>
  <si>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</si>
  <si>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</si>
  <si>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</si>
  <si>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</si>
  <si>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</si>
  <si>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</si>
  <si>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</si>
  <si>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</si>
  <si>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</si>
  <si>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</si>
  <si>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</si>
  <si>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</si>
  <si>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</si>
  <si>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</si>
  <si>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</si>
  <si>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</si>
  <si>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</si>
  <si>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</si>
  <si>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</si>
  <si>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</si>
  <si>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</si>
  <si>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</si>
  <si>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</si>
  <si>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</si>
  <si>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</si>
  <si>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</si>
  <si>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</si>
  <si>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</si>
  <si>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</si>
  <si>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</si>
  <si>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</si>
  <si>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</si>
  <si>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</si>
  <si>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</si>
  <si>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</si>
  <si>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</si>
  <si>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</si>
  <si>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</si>
  <si>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</si>
  <si>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</si>
  <si>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</si>
  <si>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</si>
  <si>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</si>
  <si>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</si>
  <si>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</si>
  <si>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</si>
  <si>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</si>
  <si>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</si>
  <si>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</si>
  <si>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</si>
  <si>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</si>
  <si>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</si>
  <si>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</si>
  <si>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</si>
  <si>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</si>
  <si>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</si>
  <si>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</si>
  <si>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</si>
  <si>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</si>
  <si>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</si>
  <si>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</si>
  <si>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</si>
  <si>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</si>
  <si>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</si>
  <si>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</si>
  <si>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</si>
  <si>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</si>
  <si>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</si>
  <si>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</si>
  <si>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</si>
  <si>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</si>
  <si>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</si>
  <si>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</si>
  <si>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</si>
  <si>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</si>
  <si>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</si>
  <si>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</si>
  <si>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</si>
  <si>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</si>
  <si>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</si>
  <si>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</si>
  <si>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</si>
  <si>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</si>
  <si>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</si>
  <si>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</si>
  <si>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</si>
  <si>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</si>
  <si>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</si>
  <si>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</si>
  <si>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</si>
  <si>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</si>
  <si>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</si>
  <si>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</si>
  <si>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</si>
  <si>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</si>
  <si>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</si>
  <si>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</si>
  <si>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</si>
  <si>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</si>
  <si>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</si>
  <si>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</si>
  <si>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</si>
  <si>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</si>
  <si>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</si>
  <si>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</si>
  <si>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</si>
  <si>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</si>
  <si>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</si>
  <si>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</si>
  <si>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</si>
  <si>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</si>
  <si>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</si>
  <si>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</si>
  <si>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</si>
  <si>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</si>
  <si>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</si>
  <si>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</si>
  <si>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</si>
  <si>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</si>
  <si>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</si>
  <si>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</si>
  <si>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</si>
  <si>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</si>
  <si>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</si>
  <si>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</si>
  <si>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</si>
  <si>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</si>
  <si>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</si>
  <si>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</si>
  <si>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</si>
  <si>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</si>
  <si>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</si>
  <si>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</si>
  <si>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</si>
  <si>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</si>
  <si>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</si>
  <si>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</si>
  <si>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</si>
  <si>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</si>
  <si>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</si>
  <si>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</si>
  <si>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</si>
  <si>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</si>
  <si>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</si>
  <si>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</si>
  <si>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</si>
  <si>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</si>
  <si>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</si>
  <si>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</si>
  <si>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</si>
  <si>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</si>
  <si>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</si>
  <si>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</si>
  <si>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</si>
  <si>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</si>
  <si>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</si>
  <si>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</si>
  <si>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</si>
  <si>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</si>
  <si>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</si>
  <si>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</si>
  <si>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</si>
  <si>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</si>
  <si>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</si>
  <si>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</si>
  <si>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</si>
  <si>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</si>
  <si>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</si>
  <si>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</si>
  <si>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</si>
  <si>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</si>
  <si>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</si>
  <si>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</si>
  <si>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</si>
  <si>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</si>
  <si>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</si>
  <si>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</si>
  <si>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</si>
  <si>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</si>
  <si>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</si>
  <si>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</si>
  <si>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</si>
  <si>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</si>
  <si>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</si>
  <si>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</si>
  <si>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</si>
  <si>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</si>
  <si>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</si>
  <si>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</si>
  <si>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</si>
  <si>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</si>
  <si>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</si>
  <si>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</si>
  <si>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</si>
  <si>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</si>
  <si>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</si>
  <si>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</si>
  <si>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</si>
  <si>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</si>
  <si>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</si>
  <si>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</si>
  <si>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</si>
  <si>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</si>
  <si>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</si>
  <si>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</si>
  <si>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</si>
  <si>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</si>
  <si>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</si>
  <si>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</si>
  <si>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</si>
  <si>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</si>
  <si>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</si>
  <si>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</si>
  <si>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</si>
  <si>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</si>
  <si>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</si>
  <si>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</si>
  <si>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</si>
  <si>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</si>
  <si>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</si>
  <si>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</si>
  <si>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</si>
  <si>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</si>
  <si>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</si>
  <si>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</si>
  <si>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</si>
  <si>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</si>
  <si>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</si>
  <si>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</si>
  <si>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</si>
  <si>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</si>
  <si>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</si>
  <si>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</si>
  <si>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</si>
  <si>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</si>
  <si>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</si>
  <si>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</si>
  <si>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</si>
  <si>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</si>
  <si>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</si>
  <si>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</si>
  <si>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</si>
  <si>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</si>
  <si>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</si>
  <si>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</si>
  <si>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</si>
  <si>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</si>
  <si>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</si>
  <si>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</si>
  <si>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</si>
  <si>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</si>
  <si>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</si>
  <si>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</si>
  <si>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</si>
  <si>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</si>
  <si>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</si>
  <si>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</si>
  <si>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</si>
  <si>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</si>
  <si>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</si>
  <si>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</si>
  <si>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</si>
  <si>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</si>
  <si>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</si>
  <si>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</si>
  <si>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</si>
  <si>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</si>
  <si>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</si>
  <si>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</si>
  <si>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</si>
  <si>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</si>
  <si>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</si>
  <si>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</si>
  <si>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</si>
  <si>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</si>
  <si>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</si>
  <si>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</si>
  <si>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</si>
  <si>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</si>
  <si>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</si>
  <si>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</si>
  <si>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</si>
  <si>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</si>
  <si>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</si>
  <si>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</si>
  <si>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</si>
  <si>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</si>
  <si>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</si>
  <si>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</si>
  <si>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</si>
  <si>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</si>
  <si>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</si>
  <si>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</si>
  <si>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</si>
  <si>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</si>
  <si>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</si>
  <si>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</si>
  <si>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</si>
  <si>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</si>
  <si>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</si>
  <si>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</si>
  <si>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</si>
  <si>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</si>
  <si>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</si>
  <si>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</si>
  <si>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</si>
  <si>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</si>
  <si>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</si>
  <si>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</si>
  <si>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</si>
  <si>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</si>
  <si>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</si>
  <si>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</si>
  <si>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</si>
  <si>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</si>
  <si>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</si>
  <si>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</si>
  <si>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</si>
  <si>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</si>
  <si>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</si>
  <si>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</si>
  <si>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</si>
  <si>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</si>
  <si>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</si>
  <si>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</si>
  <si>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</si>
  <si>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</si>
  <si>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</si>
  <si>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</si>
  <si>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</si>
  <si>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</si>
  <si>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</si>
  <si>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</si>
  <si>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</si>
  <si>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</si>
  <si>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</si>
  <si>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</si>
  <si>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</si>
  <si>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</si>
  <si>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</si>
  <si>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</si>
  <si>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</si>
  <si>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</si>
  <si>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</si>
  <si>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</si>
  <si>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</si>
  <si>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</si>
  <si>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</si>
  <si>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</si>
  <si>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</si>
  <si>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</si>
  <si>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</si>
  <si>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</si>
  <si>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</si>
  <si>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</si>
  <si>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</si>
  <si>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</si>
  <si>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</si>
  <si>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</si>
  <si>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</si>
  <si>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</si>
  <si>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</si>
  <si>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</si>
  <si>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</si>
  <si>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</si>
  <si>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</si>
  <si>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</si>
  <si>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</si>
  <si>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</si>
  <si>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</si>
  <si>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</si>
  <si>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</si>
  <si>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</si>
  <si>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</si>
  <si>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</si>
  <si>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</si>
  <si>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</si>
  <si>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</si>
  <si>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</si>
  <si>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</si>
  <si>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</si>
  <si>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</si>
  <si>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</si>
  <si>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</si>
  <si>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</si>
  <si>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</si>
  <si>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</si>
  <si>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</si>
  <si>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</si>
  <si>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</si>
  <si>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</si>
  <si>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</si>
  <si>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</si>
  <si>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</si>
  <si>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</si>
  <si>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</si>
  <si>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</si>
  <si>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</si>
  <si>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</si>
  <si>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</si>
  <si>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</si>
  <si>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</si>
  <si>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</si>
  <si>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</si>
  <si>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</si>
  <si>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</si>
  <si>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</si>
  <si>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</si>
  <si>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</si>
  <si>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</si>
  <si>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</si>
  <si>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</si>
  <si>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</si>
  <si>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</si>
  <si>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</si>
  <si>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</si>
  <si>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</si>
  <si>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</si>
  <si>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</si>
  <si>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</si>
  <si>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</si>
  <si>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</si>
  <si>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</si>
  <si>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</si>
  <si>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</si>
  <si>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</si>
  <si>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</si>
  <si>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</si>
  <si>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</si>
  <si>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</si>
  <si>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</si>
  <si>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</si>
  <si>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</si>
  <si>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</si>
  <si>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</si>
  <si>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</si>
  <si>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</si>
  <si>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</si>
  <si>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</si>
  <si>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</si>
  <si>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</si>
  <si>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</si>
  <si>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</si>
  <si>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</si>
  <si>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</si>
  <si>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</si>
  <si>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</si>
  <si>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</si>
  <si>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</si>
  <si>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</si>
  <si>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</si>
  <si>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</si>
  <si>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</si>
  <si>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</si>
  <si>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</si>
  <si>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</si>
  <si>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</si>
  <si>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</si>
  <si>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</si>
  <si>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</si>
  <si>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</si>
  <si>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</si>
  <si>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</si>
  <si>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</si>
  <si>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</si>
  <si>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</si>
  <si>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</si>
  <si>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</si>
  <si>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</si>
  <si>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</si>
  <si>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</si>
  <si>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</si>
  <si>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</si>
  <si>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</si>
  <si>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</si>
  <si>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</si>
  <si>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</si>
  <si>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</si>
  <si>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</si>
  <si>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</si>
  <si>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</si>
  <si>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</si>
  <si>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</si>
  <si>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</si>
  <si>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</si>
  <si>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</si>
  <si>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</si>
  <si>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</si>
  <si>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</si>
  <si>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</si>
  <si>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</si>
  <si>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</si>
  <si>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</si>
  <si>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</si>
  <si>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</si>
  <si>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</si>
  <si>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</si>
  <si>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</si>
  <si>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</si>
  <si>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</si>
  <si>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</si>
  <si>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</si>
  <si>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</si>
  <si>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</si>
  <si>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</si>
  <si>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</si>
  <si>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</si>
  <si>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</si>
  <si>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</si>
  <si>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</si>
  <si>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</si>
  <si>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</si>
  <si>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</si>
  <si>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</si>
  <si>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</si>
  <si>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</si>
  <si>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</si>
  <si>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</si>
  <si>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</si>
  <si>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</si>
  <si>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</si>
  <si>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</si>
  <si>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</si>
  <si>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</si>
  <si>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</si>
  <si>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</si>
  <si>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</si>
  <si>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</si>
  <si>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</si>
  <si>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</si>
  <si>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</si>
  <si>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</si>
  <si>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</si>
  <si>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</si>
  <si>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</si>
  <si>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</si>
  <si>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</si>
  <si>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</si>
  <si>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</si>
  <si>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</si>
  <si>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</si>
  <si>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</si>
  <si>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</si>
  <si>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</si>
  <si>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</si>
  <si>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</si>
  <si>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</si>
  <si>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</si>
  <si>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</si>
  <si>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</si>
  <si>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</si>
  <si>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</si>
  <si>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</si>
  <si>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</si>
  <si>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</si>
  <si>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</si>
  <si>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</si>
  <si>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</si>
  <si>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</si>
  <si>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</si>
  <si>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</si>
  <si>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</si>
  <si>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</si>
  <si>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</si>
  <si>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</si>
  <si>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</si>
  <si>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</si>
  <si>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</si>
  <si>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</si>
  <si>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</si>
  <si>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</si>
  <si>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</si>
  <si>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</si>
  <si>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</si>
  <si>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</si>
  <si>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</si>
  <si>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</si>
  <si>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</si>
  <si>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</si>
  <si>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</si>
  <si>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</si>
  <si>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</si>
  <si>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</si>
  <si>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</si>
  <si>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</si>
  <si>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</si>
  <si>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</si>
  <si>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</si>
  <si>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</si>
  <si>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</si>
  <si>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</si>
  <si>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</si>
  <si>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</si>
  <si>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</si>
  <si>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</si>
  <si>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</si>
  <si>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</si>
  <si>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</si>
  <si>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</si>
  <si>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</si>
  <si>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</si>
  <si>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</si>
  <si>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</si>
  <si>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</si>
  <si>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</si>
  <si>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</si>
  <si>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</si>
  <si>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</si>
  <si>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</si>
  <si>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</si>
  <si>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</si>
  <si>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</si>
  <si>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</si>
  <si>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</si>
  <si>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</si>
  <si>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</si>
  <si>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</si>
  <si>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</si>
  <si>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</si>
  <si>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</si>
  <si>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</si>
  <si>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</si>
  <si>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</si>
  <si>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</si>
  <si>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</si>
  <si>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</si>
  <si>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</si>
  <si>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</si>
  <si>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</si>
  <si>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</si>
  <si>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</si>
  <si>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</si>
  <si>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</si>
  <si>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</si>
  <si>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</si>
  <si>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</si>
  <si>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</si>
  <si>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</si>
  <si>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</si>
  <si>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</si>
  <si>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</si>
  <si>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</si>
  <si>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</si>
  <si>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</si>
  <si>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</si>
  <si>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</si>
  <si>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</si>
  <si>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</si>
  <si>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</si>
  <si>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</si>
  <si>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</si>
  <si>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</si>
  <si>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</si>
  <si>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</si>
  <si>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</si>
  <si>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</si>
  <si>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</si>
  <si>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</si>
  <si>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</si>
  <si>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</si>
  <si>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</si>
  <si>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</si>
  <si>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</si>
  <si>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</si>
  <si>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</si>
  <si>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</si>
  <si>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</si>
  <si>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</si>
  <si>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</si>
  <si>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</si>
  <si>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</si>
  <si>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</si>
  <si>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</si>
  <si>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</si>
  <si>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</si>
  <si>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</si>
  <si>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</si>
  <si>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</si>
  <si>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</si>
  <si>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</si>
  <si>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</si>
  <si>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</si>
  <si>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</si>
  <si>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</si>
  <si>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</si>
  <si>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</si>
  <si>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</si>
  <si>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</si>
  <si>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</si>
  <si>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</si>
  <si>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</si>
  <si>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</si>
  <si>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</si>
  <si>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</si>
  <si>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</si>
  <si>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</si>
  <si>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</si>
  <si>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</si>
  <si>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</si>
  <si>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</si>
  <si>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</si>
  <si>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</si>
  <si>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</si>
  <si>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</si>
  <si>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</si>
  <si>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</si>
  <si>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</si>
  <si>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</si>
  <si>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</si>
  <si>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</si>
  <si>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</si>
  <si>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</si>
  <si>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</si>
  <si>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</si>
  <si>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</si>
  <si>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</si>
  <si>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</si>
  <si>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</si>
  <si>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</si>
  <si>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</si>
  <si>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</si>
  <si>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</si>
  <si>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</si>
  <si>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</si>
  <si>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</si>
  <si>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</si>
  <si>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</si>
  <si>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</si>
  <si>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</si>
  <si>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</si>
  <si>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</si>
  <si>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</si>
  <si>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</si>
  <si>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</si>
  <si>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</si>
  <si>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</si>
  <si>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</si>
  <si>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</si>
  <si>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</si>
  <si>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</si>
  <si>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</si>
  <si>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</si>
  <si>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</si>
  <si>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</si>
  <si>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</si>
  <si>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</si>
  <si>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</si>
  <si>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</si>
  <si>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</si>
  <si>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</si>
  <si>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</si>
  <si>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</si>
  <si>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</si>
  <si>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</si>
  <si>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</si>
  <si>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</si>
  <si>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</si>
  <si>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</si>
  <si>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</si>
  <si>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</si>
  <si>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</si>
  <si>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</si>
  <si>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</si>
  <si>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</si>
  <si>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</si>
  <si>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</si>
  <si>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</si>
  <si>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</si>
  <si>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</si>
  <si>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</si>
  <si>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</si>
  <si>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</si>
  <si>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</si>
  <si>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</si>
  <si>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</si>
  <si>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</si>
  <si>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</si>
  <si>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</si>
  <si>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</si>
  <si>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</si>
  <si>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</si>
  <si>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</si>
  <si>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</si>
  <si>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</si>
  <si>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</si>
  <si>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</si>
  <si>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</si>
  <si>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</si>
  <si>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</si>
  <si>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</si>
  <si>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</si>
  <si>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</si>
  <si>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</si>
  <si>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</si>
  <si>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</si>
  <si>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</si>
  <si>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</si>
  <si>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</si>
  <si>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</si>
  <si>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</si>
  <si>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</si>
  <si>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</si>
  <si>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</si>
  <si>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</si>
  <si>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</si>
  <si>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</si>
  <si>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</si>
  <si>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</si>
  <si>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</si>
  <si>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</si>
  <si>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</si>
  <si>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</si>
  <si>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</si>
  <si>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</si>
  <si>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</si>
  <si>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</si>
  <si>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</si>
  <si>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</si>
  <si>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</si>
  <si>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</si>
  <si>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</si>
  <si>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</si>
  <si>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</si>
  <si>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</si>
  <si>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</si>
  <si>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</si>
  <si>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</si>
  <si>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</si>
  <si>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</si>
  <si>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</si>
  <si>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</si>
  <si>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</si>
  <si>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</si>
  <si>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</si>
  <si>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</si>
  <si>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</si>
  <si>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</si>
  <si>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</si>
  <si>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</si>
  <si>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</si>
  <si>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</si>
  <si>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</si>
  <si>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</si>
  <si>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</si>
  <si>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</si>
  <si>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</si>
  <si>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</si>
  <si>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</si>
  <si>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</si>
  <si>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</si>
  <si>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</si>
  <si>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</si>
  <si>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</si>
  <si>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</si>
  <si>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</si>
  <si>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</si>
  <si>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</si>
  <si>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</si>
  <si>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</si>
  <si>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</si>
  <si>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</si>
  <si>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</si>
  <si>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</si>
  <si>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</si>
  <si>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</si>
  <si>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</si>
  <si>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</si>
  <si>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</si>
  <si>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</si>
  <si>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</si>
  <si>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</si>
  <si>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</si>
  <si>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</si>
  <si>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</si>
  <si>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</si>
  <si>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</si>
  <si>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</si>
  <si>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</si>
  <si>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</si>
  <si>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</si>
  <si>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</si>
  <si>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</si>
  <si>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</si>
  <si>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</si>
  <si>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</si>
  <si>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</si>
  <si>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</si>
  <si>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</si>
  <si>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</si>
  <si>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</si>
  <si>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</si>
  <si>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</si>
  <si>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</si>
  <si>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</si>
  <si>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</si>
  <si>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</si>
  <si>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</si>
  <si>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</si>
  <si>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</si>
  <si>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</si>
  <si>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</si>
  <si>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</si>
  <si>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</si>
  <si>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</si>
  <si>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</si>
  <si>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</si>
  <si>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</si>
  <si>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</si>
  <si>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</si>
  <si>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</si>
  <si>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</si>
  <si>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</si>
  <si>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</si>
  <si>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</si>
  <si>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</si>
  <si>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</si>
  <si>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</si>
  <si>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</si>
  <si>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</si>
  <si>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</si>
  <si>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</si>
  <si>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</si>
  <si>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</si>
  <si>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</si>
  <si>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</si>
  <si>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</si>
  <si>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</si>
  <si>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</si>
  <si>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</si>
  <si>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</si>
  <si>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</si>
  <si>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</si>
  <si>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</si>
  <si>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</si>
  <si>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</si>
  <si>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</si>
  <si>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</si>
  <si>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</si>
  <si>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</si>
  <si>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</si>
  <si>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</si>
  <si>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</si>
  <si>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</si>
  <si>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</si>
  <si>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</si>
  <si>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</si>
  <si>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</si>
  <si>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</si>
  <si>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</si>
  <si>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</si>
  <si>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</si>
  <si>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</si>
  <si>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</si>
  <si>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</si>
  <si>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</si>
  <si>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</si>
  <si>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</si>
  <si>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</si>
  <si>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</si>
  <si>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</si>
  <si>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</si>
  <si>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</si>
  <si>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</si>
  <si>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</si>
  <si>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</si>
  <si>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</si>
  <si>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</si>
  <si>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</si>
  <si>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</si>
  <si>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</si>
  <si>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</si>
  <si>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</si>
  <si>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</si>
  <si>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</si>
  <si>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</si>
  <si>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</si>
  <si>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</si>
  <si>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</si>
  <si>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</si>
  <si>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</si>
  <si>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</si>
  <si>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</si>
  <si>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</si>
  <si>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</si>
  <si>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</si>
  <si>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</si>
  <si>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</si>
  <si>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</si>
  <si>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</si>
  <si>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</si>
  <si>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</si>
  <si>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</si>
  <si>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</si>
  <si>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</si>
  <si>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</si>
  <si>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</si>
  <si>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</si>
  <si>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</si>
  <si>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</si>
  <si>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</si>
  <si>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</si>
  <si>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</si>
  <si>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</si>
  <si>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</si>
  <si>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</si>
  <si>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</si>
  <si>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</si>
  <si>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</si>
  <si>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</si>
  <si>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</si>
  <si>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</si>
  <si>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</si>
  <si>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</si>
  <si>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</si>
  <si>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</si>
  <si>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</si>
  <si>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</si>
  <si>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</si>
  <si>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</si>
  <si>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</si>
  <si>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</si>
  <si>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</si>
  <si>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</si>
  <si>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</si>
  <si>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</si>
  <si>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</si>
  <si>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</si>
  <si>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</si>
  <si>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</si>
  <si>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</si>
  <si>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</si>
  <si>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</si>
  <si>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</si>
  <si>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</si>
  <si>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</si>
  <si>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</si>
  <si>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</si>
  <si>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</si>
  <si>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</si>
  <si>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</si>
  <si>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</si>
  <si>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</si>
  <si>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</si>
  <si>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</si>
  <si>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</si>
  <si>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</si>
  <si>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</si>
  <si>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</si>
  <si>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</si>
  <si>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</si>
  <si>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</si>
  <si>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</si>
  <si>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</si>
  <si>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</si>
  <si>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</si>
  <si>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</si>
  <si>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</si>
  <si>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</si>
  <si>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</si>
  <si>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</si>
  <si>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</si>
  <si>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</si>
  <si>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</si>
  <si>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</si>
  <si>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</si>
  <si>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</si>
  <si>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</si>
  <si>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</si>
  <si>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</si>
  <si>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</si>
  <si>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</si>
  <si>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</si>
  <si>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</si>
  <si>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</si>
  <si>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</si>
  <si>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</si>
  <si>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</si>
  <si>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</si>
  <si>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</si>
  <si>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</si>
  <si>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</si>
  <si>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</si>
  <si>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</si>
  <si>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</si>
  <si>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</si>
  <si>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</si>
  <si>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</si>
  <si>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</si>
  <si>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</si>
  <si>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</si>
  <si>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</si>
  <si>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</si>
  <si>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</si>
  <si>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</si>
  <si>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</si>
  <si>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</si>
  <si>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</si>
  <si>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</si>
  <si>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</si>
  <si>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</si>
  <si>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</si>
  <si>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</si>
  <si>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</si>
  <si>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</si>
  <si>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</si>
  <si>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</si>
  <si>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</si>
  <si>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</si>
  <si>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</si>
  <si>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</si>
  <si>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</si>
  <si>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</si>
  <si>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</si>
  <si>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</si>
  <si>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</si>
  <si>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</si>
  <si>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</si>
  <si>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</si>
  <si>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</si>
  <si>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</si>
  <si>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</si>
  <si>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</si>
  <si>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</si>
  <si>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</si>
  <si>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</si>
  <si>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</si>
  <si>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</si>
  <si>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</si>
  <si>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</si>
  <si>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</si>
  <si>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</si>
  <si>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</si>
  <si>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</si>
  <si>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</si>
  <si>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</si>
  <si>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</si>
  <si>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</si>
  <si>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</si>
  <si>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</si>
  <si>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</si>
  <si>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</si>
  <si>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</si>
  <si>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</si>
  <si>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</si>
  <si>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</si>
  <si>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</si>
  <si>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</si>
  <si>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</si>
  <si>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</si>
  <si>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</si>
  <si>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</si>
  <si>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</si>
  <si>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</si>
  <si>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</si>
  <si>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</si>
  <si>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</si>
  <si>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</si>
  <si>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</si>
  <si>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</si>
  <si>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</si>
  <si>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</si>
  <si>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</si>
  <si>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</si>
  <si>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</si>
  <si>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</si>
  <si>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</si>
  <si>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</si>
  <si>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</si>
  <si>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</si>
  <si>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</si>
  <si>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</si>
  <si>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</si>
  <si>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</si>
  <si>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</si>
  <si>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</si>
  <si>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</si>
  <si>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</si>
  <si>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</si>
  <si>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</si>
  <si>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</si>
  <si>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</si>
  <si>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</si>
  <si>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</si>
  <si>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</si>
  <si>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</si>
  <si>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</si>
  <si>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</si>
  <si>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</si>
  <si>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</si>
  <si>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</si>
  <si>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</si>
  <si>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</si>
  <si>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</si>
  <si>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</si>
  <si>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</si>
  <si>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</si>
  <si>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</si>
  <si>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</si>
  <si>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</si>
  <si>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</si>
  <si>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</si>
  <si>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</si>
  <si>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</si>
  <si>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</si>
  <si>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</si>
  <si>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</si>
  <si>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</si>
  <si>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</si>
  <si>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</si>
  <si>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</si>
  <si>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</si>
  <si>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</si>
  <si>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</si>
  <si>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</si>
  <si>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</si>
  <si>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</si>
  <si>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</si>
  <si>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</si>
  <si>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</si>
  <si>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</si>
  <si>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</si>
  <si>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</si>
  <si>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</si>
  <si>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</si>
  <si>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</si>
  <si>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</si>
  <si>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</si>
  <si>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</si>
  <si>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</si>
  <si>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</si>
  <si>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</si>
  <si>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</si>
  <si>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</si>
  <si>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</si>
  <si>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</si>
  <si>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</si>
  <si>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</si>
  <si>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</si>
  <si>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</si>
  <si>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</si>
  <si>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</si>
  <si>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</si>
  <si>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</si>
  <si>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</si>
  <si>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</si>
  <si>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</si>
  <si>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</si>
  <si>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</si>
  <si>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</si>
  <si>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</si>
  <si>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</si>
  <si>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</si>
  <si>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</si>
  <si>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</si>
  <si>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</si>
  <si>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</si>
  <si>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</si>
  <si>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</si>
  <si>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</si>
  <si>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</si>
  <si>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</si>
  <si>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</si>
  <si>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</si>
  <si>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</si>
  <si>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</si>
  <si>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</si>
  <si>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</si>
  <si>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</si>
  <si>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</si>
  <si>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</si>
  <si>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</si>
  <si>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</si>
  <si>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</si>
  <si>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</si>
  <si>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</si>
  <si>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</si>
  <si>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</si>
  <si>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</si>
  <si>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</si>
  <si>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</si>
  <si>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</si>
  <si>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</si>
  <si>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</si>
  <si>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</si>
  <si>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</si>
  <si>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</si>
  <si>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</si>
  <si>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</si>
  <si>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</si>
  <si>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</si>
  <si>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</si>
  <si>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</si>
  <si>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</si>
  <si>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</si>
  <si>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</si>
  <si>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</si>
  <si>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</si>
  <si>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</si>
  <si>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</si>
  <si>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</si>
  <si>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</si>
  <si>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</si>
  <si>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</si>
  <si>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</si>
  <si>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</si>
  <si>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</si>
  <si>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</si>
  <si>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</si>
  <si>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</si>
  <si>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</si>
  <si>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</si>
  <si>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</si>
  <si>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</si>
  <si>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</si>
  <si>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</si>
  <si>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</si>
  <si>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</si>
  <si>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</si>
  <si>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</si>
  <si>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</si>
  <si>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</si>
  <si>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</si>
  <si>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</si>
  <si>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</si>
  <si>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</si>
  <si>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</si>
  <si>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</si>
  <si>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</si>
  <si>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</si>
  <si>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</si>
  <si>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</si>
  <si>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</si>
  <si>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</si>
  <si>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</si>
  <si>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</si>
  <si>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</si>
  <si>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</si>
  <si>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</si>
  <si>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</si>
  <si>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</si>
  <si>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</si>
  <si>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</si>
  <si>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</si>
  <si>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</si>
  <si>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</si>
  <si>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</si>
  <si>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</si>
  <si>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</si>
  <si>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</si>
  <si>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</si>
  <si>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</si>
  <si>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</si>
  <si>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</si>
  <si>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</si>
  <si>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</si>
  <si>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</si>
  <si>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</si>
  <si>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</si>
  <si>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</si>
  <si>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</si>
  <si>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</si>
  <si>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</si>
  <si>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</si>
  <si>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</si>
  <si>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</si>
  <si>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</si>
  <si>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</si>
  <si>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</si>
  <si>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</si>
  <si>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</si>
  <si>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</si>
  <si>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</si>
  <si>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</si>
  <si>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</si>
  <si>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</si>
  <si>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</si>
  <si>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</si>
  <si>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</si>
  <si>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</si>
  <si>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</si>
  <si>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</si>
  <si>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</si>
  <si>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</si>
  <si>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</si>
  <si>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</si>
  <si>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</si>
  <si>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</si>
  <si>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</si>
  <si>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</si>
  <si>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</si>
  <si>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</si>
  <si>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</si>
  <si>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</si>
  <si>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</si>
  <si>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</si>
  <si>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</si>
  <si>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</si>
  <si>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</si>
  <si>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</si>
  <si>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</si>
  <si>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</si>
  <si>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</si>
  <si>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</si>
  <si>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</si>
  <si>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</si>
  <si>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</si>
  <si>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</si>
  <si>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</si>
  <si>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</si>
  <si>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</si>
  <si>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</si>
  <si>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</si>
  <si>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</si>
  <si>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</si>
  <si>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</si>
  <si>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</si>
  <si>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</si>
  <si>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</si>
  <si>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</si>
  <si>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</si>
  <si>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</si>
  <si>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</si>
  <si>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</si>
  <si>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</si>
  <si>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</si>
  <si>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</si>
  <si>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</si>
  <si>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</si>
  <si>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</si>
  <si>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</si>
  <si>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</si>
  <si>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</si>
  <si>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</si>
  <si>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</si>
  <si>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</si>
  <si>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</si>
  <si>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</si>
  <si>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</si>
  <si>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</si>
  <si>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</si>
  <si>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</si>
  <si>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</si>
  <si>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</si>
  <si>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</si>
  <si>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</si>
  <si>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</si>
  <si>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</si>
  <si>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</si>
  <si>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</si>
  <si>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</si>
  <si>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</si>
  <si>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</si>
  <si>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</si>
  <si>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</si>
  <si>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</si>
  <si>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</si>
  <si>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</si>
  <si>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</si>
  <si>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</si>
  <si>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</si>
  <si>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</si>
  <si>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</si>
  <si>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</si>
  <si>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</si>
  <si>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</si>
  <si>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</si>
  <si>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</si>
  <si>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</si>
  <si>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</si>
  <si>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</si>
  <si>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</si>
  <si>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</si>
  <si>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</si>
  <si>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</si>
  <si>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</si>
  <si>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</si>
  <si>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</si>
  <si>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</si>
  <si>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</si>
  <si>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</si>
  <si>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</si>
  <si>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</si>
  <si>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</si>
  <si>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</si>
  <si>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</si>
  <si>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</si>
  <si>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</si>
  <si>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</si>
  <si>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</si>
  <si>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</si>
  <si>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</si>
  <si>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</si>
  <si>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</si>
  <si>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</si>
  <si>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</si>
  <si>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</si>
  <si>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</si>
  <si>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</si>
  <si>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</si>
  <si>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</si>
  <si>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</si>
  <si>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</si>
  <si>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</si>
  <si>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</si>
  <si>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</si>
  <si>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</si>
  <si>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</si>
  <si>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</si>
  <si>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</si>
  <si>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</si>
  <si>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</si>
  <si>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</si>
  <si>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</si>
  <si>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</si>
  <si>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</si>
  <si>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</si>
  <si>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</si>
  <si>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</si>
  <si>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</si>
  <si>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</si>
  <si>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</si>
  <si>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</si>
  <si>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</si>
  <si>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</si>
  <si>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</si>
  <si>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</si>
  <si>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</si>
  <si>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</si>
  <si>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</si>
  <si>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</si>
  <si>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</si>
  <si>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</si>
  <si>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</si>
  <si>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</si>
  <si>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</si>
  <si>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</si>
  <si>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</si>
  <si>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</si>
  <si>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</si>
  <si>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</si>
  <si>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</si>
  <si>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</si>
  <si>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</si>
  <si>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</si>
  <si>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</si>
  <si>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</si>
  <si>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</si>
  <si>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</si>
  <si>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</si>
  <si>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</si>
  <si>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</si>
  <si>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</si>
  <si>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</si>
  <si>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</si>
  <si>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</si>
  <si>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</si>
  <si>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</si>
  <si>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</si>
  <si>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</si>
  <si>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</si>
  <si>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</si>
  <si>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</si>
  <si>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</si>
  <si>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</si>
  <si>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</si>
  <si>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</si>
  <si>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</si>
  <si>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</si>
  <si>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</si>
  <si>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</si>
  <si>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</si>
  <si>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</si>
  <si>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</si>
  <si>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</si>
  <si>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</si>
  <si>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</si>
  <si>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</si>
  <si>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</si>
  <si>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</si>
  <si>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</si>
  <si>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</si>
  <si>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</si>
  <si>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</si>
  <si>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</si>
  <si>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</si>
  <si>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</si>
  <si>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</si>
  <si>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</si>
  <si>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</si>
  <si>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</si>
  <si>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</si>
  <si>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</si>
  <si>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</si>
  <si>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</si>
  <si>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</si>
  <si>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</si>
  <si>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</si>
  <si>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</si>
  <si>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</si>
  <si>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</si>
  <si>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</si>
  <si>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</si>
  <si>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</si>
  <si>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</si>
  <si>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</si>
  <si>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</si>
  <si>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</si>
  <si>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</si>
  <si>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</si>
  <si>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</si>
  <si>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</si>
  <si>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</si>
  <si>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</si>
  <si>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</si>
  <si>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</si>
  <si>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</si>
  <si>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</si>
  <si>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</si>
  <si>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</si>
  <si>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</si>
  <si>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</si>
  <si>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</si>
  <si>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</si>
  <si>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</si>
  <si>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</si>
  <si>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</si>
  <si>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</si>
  <si>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</si>
  <si>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</si>
  <si>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</si>
  <si>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</si>
  <si>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</si>
  <si>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</si>
  <si>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</si>
  <si>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</si>
  <si>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</si>
  <si>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</si>
  <si>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</si>
  <si>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</si>
  <si>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</si>
  <si>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</si>
  <si>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</si>
  <si>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</si>
  <si>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</si>
  <si>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</si>
  <si>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</si>
  <si>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</si>
  <si>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</si>
  <si>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</si>
  <si>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</si>
  <si>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</si>
  <si>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</si>
  <si>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</si>
  <si>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</si>
  <si>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</si>
  <si>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</si>
  <si>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</si>
  <si>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</si>
  <si>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</si>
  <si>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</si>
  <si>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</si>
  <si>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</si>
  <si>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</si>
  <si>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</si>
  <si>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</si>
  <si>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</si>
  <si>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</si>
  <si>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</si>
  <si>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</si>
  <si>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</si>
  <si>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</si>
  <si>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</si>
  <si>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</si>
  <si>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</si>
  <si>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</si>
  <si>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</si>
  <si>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</si>
  <si>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</si>
  <si>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</si>
  <si>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</si>
  <si>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</si>
  <si>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</si>
  <si>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</si>
  <si>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</si>
  <si>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</si>
  <si>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</si>
  <si>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</si>
  <si>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</si>
  <si>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</si>
  <si>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</si>
  <si>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</si>
  <si>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</si>
  <si>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</si>
  <si>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</si>
  <si>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</si>
  <si>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</si>
  <si>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</si>
  <si>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</si>
  <si>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</si>
  <si>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</si>
  <si>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</si>
  <si>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</si>
  <si>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</si>
  <si>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</si>
  <si>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</si>
  <si>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</si>
  <si>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</si>
  <si>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</si>
  <si>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</si>
  <si>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</si>
  <si>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</si>
  <si>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</si>
  <si>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</si>
  <si>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</si>
  <si>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</si>
  <si>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</si>
  <si>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</si>
  <si>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</si>
  <si>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</si>
  <si>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</si>
  <si>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</si>
  <si>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</si>
  <si>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</si>
  <si>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</si>
  <si>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</si>
  <si>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</si>
  <si>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</si>
  <si>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</si>
  <si>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</si>
  <si>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</si>
  <si>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</si>
  <si>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</si>
  <si>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</si>
  <si>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</si>
  <si>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</si>
  <si>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</si>
  <si>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</si>
  <si>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</si>
  <si>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</si>
  <si>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</si>
  <si>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</si>
  <si>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</si>
  <si>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</si>
  <si>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</si>
  <si>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</si>
  <si>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</si>
  <si>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</si>
  <si>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</si>
  <si>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</si>
  <si>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</si>
  <si>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</si>
  <si>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</si>
  <si>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</si>
  <si>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</si>
  <si>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</si>
  <si>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</si>
  <si>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</si>
  <si>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</si>
  <si>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</si>
  <si>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</si>
  <si>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</si>
  <si>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</si>
  <si>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</si>
  <si>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</si>
  <si>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</si>
  <si>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</si>
  <si>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</si>
  <si>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</si>
  <si>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</si>
  <si>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</si>
  <si>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</si>
  <si>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</si>
  <si>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</si>
  <si>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</si>
  <si>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</si>
  <si>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</si>
  <si>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</si>
  <si>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</si>
  <si>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</si>
  <si>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</si>
  <si>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</si>
  <si>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</si>
  <si>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</si>
  <si>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</si>
  <si>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</si>
  <si>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</si>
  <si>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</si>
  <si>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</si>
  <si>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</si>
  <si>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</si>
  <si>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</si>
  <si>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</si>
  <si>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</si>
  <si>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</si>
  <si>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</si>
  <si>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</si>
  <si>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</si>
  <si>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</si>
  <si>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</si>
  <si>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</si>
  <si>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</si>
  <si>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</si>
  <si>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</si>
  <si>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</si>
  <si>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</si>
  <si>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</si>
  <si>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</si>
  <si>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</si>
  <si>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</si>
  <si>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</si>
  <si>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</si>
  <si>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</si>
  <si>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</si>
  <si>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</si>
  <si>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</si>
  <si>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</si>
  <si>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</si>
  <si>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</si>
  <si>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</si>
  <si>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</si>
  <si>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</si>
  <si>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</si>
  <si>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</si>
  <si>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</si>
  <si>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</si>
  <si>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</si>
  <si>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</si>
  <si>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</si>
  <si>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</si>
  <si>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</si>
  <si>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</si>
  <si>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</si>
  <si>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</si>
  <si>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</si>
  <si>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</si>
  <si>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</si>
  <si>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</si>
  <si>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</si>
  <si>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</si>
  <si>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</si>
  <si>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</si>
  <si>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</si>
  <si>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</si>
  <si>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</si>
  <si>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</si>
  <si>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</si>
  <si>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</si>
  <si>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</si>
  <si>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</si>
  <si>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</si>
  <si>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</si>
  <si>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</si>
  <si>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</si>
  <si>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</si>
  <si>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</si>
  <si>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</si>
  <si>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</si>
  <si>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</si>
  <si>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</si>
  <si>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</si>
  <si>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</si>
  <si>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</si>
  <si>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</si>
  <si>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</si>
  <si>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</si>
  <si>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</si>
  <si>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</si>
  <si>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</si>
  <si>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</si>
  <si>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</si>
  <si>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</si>
  <si>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</si>
  <si>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</si>
  <si>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</si>
  <si>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</si>
  <si>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</si>
  <si>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</si>
  <si>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</si>
  <si>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</si>
  <si>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</si>
  <si>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</si>
  <si>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</si>
  <si>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</si>
  <si>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</si>
  <si>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</si>
  <si>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</si>
  <si>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</si>
  <si>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</si>
  <si>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</si>
  <si>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</si>
  <si>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</si>
  <si>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</si>
  <si>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</si>
  <si>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</si>
  <si>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</si>
  <si>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</si>
  <si>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</si>
  <si>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</si>
  <si>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</si>
  <si>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</si>
  <si>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</si>
  <si>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</si>
  <si>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</si>
  <si>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</si>
  <si>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</si>
  <si>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</si>
  <si>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</si>
  <si>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</si>
  <si>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</si>
  <si>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</si>
  <si>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</si>
  <si>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</si>
  <si>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</si>
  <si>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</si>
  <si>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</si>
  <si>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</si>
  <si>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</si>
  <si>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</si>
  <si>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</si>
  <si>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</si>
  <si>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</si>
  <si>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</si>
  <si>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</si>
  <si>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</si>
  <si>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</si>
  <si>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</si>
  <si>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</si>
  <si>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</si>
  <si>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</si>
  <si>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</si>
  <si>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</si>
  <si>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</si>
  <si>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</si>
  <si>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</si>
  <si>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</si>
  <si>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</si>
  <si>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</si>
  <si>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</si>
  <si>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</si>
  <si>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</si>
  <si>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</si>
  <si>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</si>
  <si>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</si>
  <si>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</si>
  <si>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</si>
  <si>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</si>
  <si>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</si>
  <si>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</si>
  <si>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</si>
  <si>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</si>
  <si>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</si>
  <si>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</si>
  <si>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</si>
  <si>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</si>
  <si>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</si>
  <si>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</si>
  <si>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</si>
  <si>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</si>
  <si>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</si>
  <si>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</si>
  <si>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</si>
  <si>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</si>
  <si>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</si>
  <si>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</si>
  <si>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</si>
  <si>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</si>
  <si>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</si>
  <si>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</si>
  <si>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</si>
  <si>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</si>
  <si>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</si>
  <si>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</si>
  <si>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</si>
  <si>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</si>
  <si>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</si>
  <si>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</si>
  <si>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</si>
  <si>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</si>
  <si>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</si>
  <si>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</si>
  <si>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</si>
  <si>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</si>
  <si>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</si>
  <si>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</si>
  <si>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</si>
  <si>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</si>
  <si>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</si>
  <si>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</si>
  <si>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</si>
  <si>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</si>
  <si>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</si>
  <si>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</si>
  <si>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</si>
  <si>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</si>
  <si>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</si>
  <si>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</si>
  <si>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</si>
  <si>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</si>
  <si>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</si>
  <si>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</si>
  <si>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</si>
  <si>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</si>
  <si>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</si>
  <si>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</si>
  <si>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</si>
  <si>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</si>
  <si>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</si>
  <si>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</si>
  <si>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</si>
  <si>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</si>
  <si>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</si>
  <si>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</si>
  <si>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</si>
  <si>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</si>
  <si>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</si>
  <si>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</si>
  <si>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</si>
  <si>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</si>
  <si>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</si>
  <si>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</si>
  <si>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</si>
  <si>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</si>
  <si>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</si>
  <si>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</si>
  <si>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</si>
  <si>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</si>
  <si>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</si>
  <si>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</si>
  <si>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</si>
  <si>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</si>
  <si>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</si>
  <si>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</si>
  <si>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</si>
  <si>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</si>
  <si>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</si>
  <si>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</si>
  <si>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</si>
  <si>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</si>
  <si>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</si>
  <si>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</si>
  <si>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</si>
  <si>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</si>
  <si>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</si>
  <si>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</si>
  <si>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</si>
  <si>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</si>
  <si>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</si>
  <si>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</si>
  <si>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</si>
  <si>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</si>
  <si>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</si>
  <si>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</si>
  <si>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</si>
  <si>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</si>
  <si>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</si>
  <si>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</si>
  <si>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</si>
  <si>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</si>
  <si>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</si>
  <si>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</si>
  <si>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</si>
  <si>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</si>
  <si>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</si>
  <si>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</si>
  <si>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</si>
  <si>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</si>
  <si>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</si>
  <si>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</si>
  <si>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</si>
  <si>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</si>
  <si>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</si>
  <si>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</si>
  <si>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</si>
  <si>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</si>
  <si>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</si>
  <si>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</si>
  <si>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</si>
  <si>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</si>
  <si>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</si>
  <si>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</si>
  <si>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</si>
  <si>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</si>
  <si>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</si>
  <si>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</si>
  <si>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</si>
  <si>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</si>
  <si>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</si>
  <si>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</si>
  <si>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</si>
  <si>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</si>
  <si>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</si>
  <si>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</si>
  <si>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</si>
  <si>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</si>
  <si>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</si>
  <si>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</si>
  <si>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</si>
  <si>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</si>
  <si>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</si>
  <si>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</si>
  <si>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</si>
  <si>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</si>
  <si>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</si>
  <si>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</si>
  <si>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</si>
  <si>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</si>
  <si>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</si>
  <si>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</si>
  <si>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</si>
  <si>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</si>
  <si>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</si>
  <si>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</si>
  <si>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</si>
  <si>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</si>
  <si>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</si>
  <si>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</si>
  <si>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</si>
  <si>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</si>
  <si>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</si>
  <si>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</si>
  <si>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</si>
  <si>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</si>
  <si>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</si>
  <si>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</si>
  <si>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</si>
  <si>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</si>
  <si>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</si>
  <si>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</si>
  <si>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</si>
  <si>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</si>
  <si>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</si>
  <si>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</si>
  <si>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</si>
  <si>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</si>
  <si>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</si>
  <si>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</si>
  <si>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</si>
  <si>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</si>
  <si>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</si>
  <si>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</si>
  <si>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</si>
  <si>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</si>
  <si>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</si>
  <si>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</si>
  <si>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</si>
  <si>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</si>
  <si>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</si>
  <si>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</si>
  <si>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</si>
  <si>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</si>
  <si>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</si>
  <si>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</si>
  <si>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</si>
  <si>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</si>
  <si>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</si>
  <si>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</si>
  <si>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</si>
  <si>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</si>
  <si>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</si>
  <si>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</si>
  <si>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</si>
  <si>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</si>
  <si>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</si>
  <si>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</si>
  <si>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</si>
  <si>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</si>
  <si>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</si>
  <si>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</si>
  <si>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</si>
  <si>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</si>
  <si>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</si>
  <si>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</si>
  <si>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</si>
  <si>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</si>
  <si>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</si>
  <si>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</si>
  <si>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</si>
  <si>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</si>
  <si>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</si>
  <si>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</si>
  <si>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</si>
  <si>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</si>
  <si>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</si>
  <si>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</si>
  <si>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</si>
  <si>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</si>
  <si>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</si>
  <si>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</si>
  <si>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</si>
  <si>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</si>
  <si>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</si>
  <si>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</si>
  <si>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</si>
  <si>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</si>
  <si>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</si>
  <si>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</si>
  <si>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</si>
  <si>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</si>
  <si>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</si>
  <si>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</si>
  <si>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</si>
  <si>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</si>
  <si>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</si>
  <si>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</si>
  <si>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</si>
  <si>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</si>
  <si>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</si>
  <si>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</si>
  <si>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</si>
  <si>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</si>
  <si>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</si>
  <si>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</si>
  <si>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</si>
  <si>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</si>
  <si>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</si>
  <si>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</si>
  <si>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</si>
  <si>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</si>
  <si>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</si>
  <si>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</si>
  <si>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</si>
  <si>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</si>
  <si>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</si>
  <si>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</si>
  <si>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</si>
  <si>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</si>
  <si>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</si>
  <si>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</si>
  <si>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</si>
  <si>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</si>
  <si>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</si>
  <si>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</si>
  <si>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</si>
  <si>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</si>
  <si>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</si>
  <si>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</si>
  <si>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</si>
  <si>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</si>
  <si>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</si>
  <si>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</si>
  <si>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</si>
  <si>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</si>
  <si>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</si>
  <si>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</si>
  <si>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</si>
  <si>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</si>
  <si>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</si>
  <si>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</si>
  <si>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</si>
  <si>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</si>
  <si>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</si>
  <si>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</si>
  <si>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</si>
  <si>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</si>
  <si>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</si>
  <si>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</si>
  <si>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</si>
  <si>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</si>
  <si>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</si>
  <si>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</si>
  <si>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</si>
  <si>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</si>
  <si>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</si>
  <si>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</si>
  <si>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</si>
  <si>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</si>
  <si>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</si>
  <si>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</si>
  <si>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</si>
  <si>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</si>
  <si>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</si>
  <si>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</si>
  <si>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</si>
  <si>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</si>
  <si>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</si>
  <si>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</si>
  <si>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</si>
  <si>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</si>
  <si>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</si>
  <si>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</si>
  <si>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</si>
  <si>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</si>
  <si>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</si>
  <si>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</si>
  <si>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</si>
  <si>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</si>
  <si>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</si>
  <si>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</si>
  <si>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</si>
  <si>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</si>
  <si>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</si>
  <si>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</si>
  <si>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</si>
  <si>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</si>
  <si>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</si>
  <si>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</si>
  <si>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</si>
  <si>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</si>
  <si>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</si>
  <si>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</si>
  <si>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</si>
  <si>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</si>
  <si>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</si>
  <si>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</si>
  <si>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</si>
  <si>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</si>
  <si>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</si>
  <si>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</si>
  <si>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</si>
  <si>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</si>
  <si>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</si>
  <si>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</si>
  <si>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</si>
  <si>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</si>
  <si>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</si>
  <si>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</si>
  <si>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</si>
  <si>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</si>
  <si>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</si>
  <si>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</si>
  <si>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</si>
  <si>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</si>
  <si>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</si>
  <si>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</si>
  <si>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</si>
  <si>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</si>
  <si>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</si>
  <si>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</si>
  <si>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</si>
  <si>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</si>
  <si>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</si>
  <si>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</si>
  <si>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</si>
  <si>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</si>
  <si>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</si>
  <si>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</si>
  <si>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</si>
  <si>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</si>
  <si>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</si>
  <si>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</si>
  <si>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</si>
  <si>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</si>
  <si>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</si>
  <si>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</si>
  <si>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</si>
  <si>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</si>
  <si>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</si>
  <si>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</si>
  <si>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</si>
  <si>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</si>
  <si>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</si>
  <si>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</si>
  <si>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</si>
  <si>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</si>
  <si>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</si>
  <si>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</si>
  <si>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</si>
  <si>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</si>
  <si>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</si>
  <si>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</si>
  <si>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</si>
  <si>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</si>
  <si>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</si>
  <si>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</si>
  <si>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</si>
  <si>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</si>
  <si>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</si>
  <si>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</si>
  <si>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</si>
  <si>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</si>
  <si>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</si>
  <si>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</si>
  <si>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</si>
  <si>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</si>
  <si>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</si>
  <si>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</si>
  <si>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</si>
  <si>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</si>
  <si>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</si>
  <si>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</si>
  <si>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</si>
  <si>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</si>
  <si>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</si>
  <si>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</si>
  <si>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</si>
  <si>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</si>
  <si>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</si>
  <si>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</si>
  <si>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</si>
  <si>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</si>
  <si>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</si>
  <si>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</si>
  <si>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</si>
  <si>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</si>
  <si>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</si>
  <si>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</si>
  <si>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</si>
  <si>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</si>
  <si>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</si>
  <si>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</si>
  <si>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</si>
  <si>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</si>
  <si>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</si>
  <si>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</si>
  <si>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</si>
  <si>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</si>
  <si>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</si>
  <si>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</si>
  <si>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</si>
  <si>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</si>
  <si>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</si>
  <si>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</si>
  <si>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</si>
  <si>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</si>
  <si>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</si>
  <si>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</si>
  <si>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</si>
  <si>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</si>
  <si>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</si>
  <si>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</si>
  <si>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</si>
  <si>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</si>
  <si>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</si>
  <si>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</si>
  <si>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</si>
  <si>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</si>
  <si>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</si>
  <si>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</si>
  <si>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</si>
  <si>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</si>
  <si>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</si>
  <si>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</si>
  <si>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</si>
  <si>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</si>
  <si>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</si>
  <si>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</si>
  <si>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</si>
  <si>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</si>
  <si>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</si>
  <si>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</si>
  <si>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</si>
  <si>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</si>
  <si>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</si>
  <si>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</si>
  <si>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</si>
  <si>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</si>
  <si>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</si>
  <si>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</si>
  <si>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</si>
  <si>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</si>
  <si>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</si>
  <si>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</si>
  <si>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</si>
  <si>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</si>
  <si>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</si>
  <si>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</si>
  <si>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</si>
  <si>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</si>
  <si>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</si>
  <si>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</si>
  <si>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</si>
  <si>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</si>
  <si>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</si>
  <si>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</si>
  <si>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</si>
  <si>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</si>
  <si>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</si>
  <si>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</si>
  <si>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</si>
  <si>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</si>
  <si>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</si>
  <si>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</si>
  <si>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</si>
  <si>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</si>
  <si>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</si>
  <si>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</si>
  <si>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</si>
  <si>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</si>
  <si>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</si>
  <si>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</si>
  <si>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</si>
  <si>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</si>
  <si>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</si>
  <si>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</si>
  <si>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</si>
  <si>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</si>
  <si>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</si>
  <si>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</si>
  <si>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</si>
  <si>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</si>
  <si>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</si>
  <si>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</si>
  <si>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</si>
  <si>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</si>
  <si>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</si>
  <si>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</si>
  <si>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</si>
  <si>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</si>
  <si>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</si>
  <si>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</si>
  <si>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</si>
  <si>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</si>
  <si>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</si>
  <si>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</si>
  <si>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</si>
  <si>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</si>
  <si>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</si>
  <si>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</si>
  <si>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</si>
  <si>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</si>
  <si>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</si>
  <si>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</si>
  <si>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</si>
  <si>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</si>
  <si>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</si>
  <si>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</si>
  <si>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</si>
  <si>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</si>
  <si>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</si>
  <si>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</si>
  <si>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</si>
  <si>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</si>
  <si>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</si>
  <si>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</si>
  <si>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</si>
  <si>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</si>
  <si>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</si>
  <si>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</si>
  <si>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</si>
  <si>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</si>
  <si>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</si>
  <si>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</si>
  <si>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</si>
  <si>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</si>
  <si>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</si>
  <si>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</si>
  <si>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</si>
  <si>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</si>
  <si>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</si>
  <si>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</si>
  <si>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</si>
  <si>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</si>
  <si>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</si>
  <si>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</si>
  <si>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</si>
  <si>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</si>
  <si>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</si>
  <si>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</si>
  <si>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</si>
  <si>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</si>
  <si>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</si>
  <si>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</si>
  <si>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</si>
  <si>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</si>
  <si>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</si>
  <si>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</si>
  <si>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</si>
  <si>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</si>
  <si>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</si>
  <si>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</si>
  <si>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</si>
  <si>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</si>
  <si>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</si>
  <si>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</si>
  <si>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</si>
  <si>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</si>
  <si>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</si>
  <si>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</si>
  <si>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</si>
  <si>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</si>
  <si>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</si>
  <si>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</si>
  <si>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</si>
  <si>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</si>
  <si>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</si>
  <si>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</si>
  <si>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</si>
  <si>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</si>
  <si>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</si>
  <si>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</si>
  <si>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</si>
  <si>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</si>
  <si>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</si>
  <si>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</si>
  <si>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</si>
  <si>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</si>
  <si>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</si>
  <si>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</si>
  <si>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</si>
  <si>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</si>
  <si>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</si>
  <si>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</si>
  <si>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</si>
  <si>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</si>
  <si>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</si>
  <si>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</si>
  <si>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</si>
  <si>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</si>
  <si>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</si>
  <si>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</si>
  <si>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</si>
  <si>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</si>
  <si>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</si>
  <si>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</si>
  <si>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</si>
  <si>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</si>
  <si>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</si>
  <si>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</si>
  <si>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</si>
  <si>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</si>
  <si>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</si>
  <si>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</si>
  <si>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</si>
  <si>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</si>
  <si>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</si>
  <si>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</si>
  <si>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</si>
  <si>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</si>
  <si>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</si>
  <si>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</si>
  <si>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</si>
  <si>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</si>
  <si>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</si>
  <si>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</si>
  <si>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</si>
  <si>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</si>
  <si>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</si>
  <si>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</si>
  <si>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</si>
  <si>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</si>
  <si>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</si>
  <si>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</si>
  <si>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</si>
  <si>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</si>
  <si>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</si>
  <si>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</si>
  <si>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</si>
  <si>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</si>
  <si>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</si>
  <si>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</si>
  <si>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</si>
  <si>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</si>
  <si>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</si>
  <si>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</si>
  <si>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</si>
  <si>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</si>
  <si>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</si>
  <si>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</si>
  <si>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</si>
  <si>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</si>
  <si>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</si>
  <si>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</si>
  <si>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</si>
  <si>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</si>
  <si>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</si>
  <si>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</si>
  <si>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</si>
  <si>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</si>
  <si>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</si>
  <si>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</si>
  <si>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</si>
  <si>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</si>
  <si>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</si>
  <si>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</si>
  <si>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</si>
  <si>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</si>
  <si>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</si>
  <si>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</si>
  <si>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</si>
  <si>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</si>
  <si>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</si>
  <si>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</si>
  <si>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</si>
  <si>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</si>
  <si>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</si>
  <si>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</si>
  <si>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</si>
  <si>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</si>
  <si>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</si>
  <si>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</si>
  <si>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</si>
  <si>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</si>
  <si>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</si>
  <si>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</si>
  <si>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</si>
  <si>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</si>
  <si>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</si>
  <si>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</si>
  <si>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</si>
  <si>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</si>
  <si>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</si>
  <si>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</si>
  <si>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</si>
  <si>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</si>
  <si>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</si>
  <si>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</si>
  <si>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</si>
  <si>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</si>
  <si>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</si>
  <si>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</si>
  <si>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</si>
  <si>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</si>
  <si>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</si>
  <si>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</si>
  <si>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</si>
  <si>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</si>
  <si>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</si>
  <si>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</si>
  <si>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</si>
  <si>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</si>
  <si>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</si>
  <si>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</si>
  <si>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</si>
  <si>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</si>
  <si>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</si>
  <si>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</si>
  <si>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</si>
  <si>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</si>
  <si>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</si>
  <si>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</si>
  <si>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</si>
  <si>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</si>
  <si>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</si>
  <si>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</si>
  <si>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</si>
  <si>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</si>
  <si>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</si>
  <si>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</si>
  <si>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</si>
  <si>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</si>
  <si>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</si>
  <si>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</si>
  <si>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</si>
  <si>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</si>
  <si>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</si>
  <si>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</si>
  <si>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</si>
  <si>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</si>
  <si>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</si>
  <si>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</si>
  <si>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</si>
  <si>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</si>
  <si>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</si>
  <si>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</si>
  <si>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</si>
  <si>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</si>
  <si>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</si>
  <si>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</si>
  <si>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</si>
  <si>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</si>
  <si>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</si>
  <si>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</si>
  <si>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</si>
  <si>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</si>
  <si>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</si>
  <si>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</si>
  <si>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</si>
  <si>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</si>
  <si>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</si>
  <si>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</si>
  <si>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</si>
  <si>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</si>
  <si>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</si>
  <si>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</si>
  <si>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</si>
  <si>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</si>
  <si>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</si>
  <si>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</si>
  <si>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</si>
  <si>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</si>
  <si>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</si>
  <si>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</si>
  <si>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</si>
  <si>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</si>
  <si>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</si>
  <si>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</si>
  <si>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</si>
  <si>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</si>
  <si>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</si>
  <si>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</si>
  <si>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</si>
  <si>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</si>
  <si>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</si>
  <si>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</si>
  <si>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</si>
  <si>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</si>
  <si>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</si>
  <si>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</si>
  <si>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</si>
  <si>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</si>
  <si>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</si>
  <si>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</si>
  <si>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</si>
  <si>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</si>
  <si>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</si>
  <si>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</si>
  <si>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</si>
  <si>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</si>
  <si>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</si>
  <si>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</si>
  <si>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</si>
  <si>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</si>
  <si>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</si>
  <si>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</si>
  <si>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</si>
  <si>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</si>
  <si>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</si>
  <si>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</si>
  <si>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</si>
  <si>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</si>
  <si>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</si>
  <si>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</si>
  <si>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</si>
  <si>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</si>
  <si>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</si>
  <si>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</si>
  <si>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</si>
  <si>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</si>
  <si>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</si>
  <si>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</si>
  <si>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</si>
  <si>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</si>
  <si>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</si>
  <si>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</si>
  <si>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</si>
  <si>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</si>
  <si>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</si>
  <si>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</si>
  <si>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</si>
  <si>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</si>
  <si>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</si>
  <si>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</si>
  <si>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</si>
  <si>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</si>
  <si>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</si>
  <si>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</si>
  <si>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</si>
  <si>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</si>
  <si>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</si>
  <si>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</si>
  <si>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</si>
  <si>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</si>
  <si>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</si>
  <si>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</si>
  <si>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</si>
  <si>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</si>
  <si>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</si>
  <si>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</si>
  <si>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</si>
  <si>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</si>
  <si>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</si>
  <si>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</si>
  <si>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</si>
  <si>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</si>
  <si>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</si>
  <si>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</si>
  <si>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</si>
  <si>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</si>
  <si>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</si>
  <si>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</si>
  <si>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</si>
  <si>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</si>
  <si>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</si>
  <si>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</si>
  <si>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</si>
  <si>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</si>
  <si>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</si>
  <si>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</si>
  <si>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</si>
  <si>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</si>
  <si>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</si>
  <si>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</si>
  <si>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</si>
  <si>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</si>
  <si>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</si>
  <si>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</si>
  <si>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</si>
  <si>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</si>
  <si>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</si>
  <si>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</si>
  <si>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</si>
  <si>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</si>
  <si>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</si>
  <si>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</si>
  <si>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</si>
  <si>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</si>
  <si>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</si>
  <si>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</si>
  <si>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</si>
  <si>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</si>
  <si>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</si>
  <si>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</si>
  <si>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</si>
  <si>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</si>
  <si>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</si>
  <si>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</si>
  <si>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</si>
  <si>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</si>
  <si>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</si>
  <si>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</si>
  <si>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</si>
  <si>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</si>
  <si>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</si>
  <si>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</si>
  <si>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</si>
  <si>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</si>
  <si>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</si>
  <si>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</si>
  <si>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</si>
  <si>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</si>
  <si>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</si>
  <si>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</si>
  <si>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</si>
  <si>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</si>
  <si>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</si>
  <si>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</si>
  <si>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</si>
  <si>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</si>
  <si>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</si>
  <si>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</si>
  <si>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</si>
  <si>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</si>
  <si>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</si>
  <si>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</si>
  <si>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</si>
  <si>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</si>
  <si>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</si>
  <si>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</si>
  <si>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</si>
  <si>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</si>
  <si>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</si>
  <si>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</si>
  <si>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</si>
  <si>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</si>
  <si>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</si>
  <si>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</si>
  <si>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</si>
  <si>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</si>
  <si>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</si>
  <si>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</si>
  <si>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</si>
  <si>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</si>
  <si>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</si>
  <si>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</si>
  <si>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</si>
  <si>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</si>
  <si>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</si>
  <si>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</si>
  <si>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</si>
  <si>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</si>
  <si>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</si>
  <si>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</si>
  <si>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</si>
  <si>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</si>
  <si>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</si>
  <si>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</si>
  <si>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</si>
  <si>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</si>
  <si>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</si>
  <si>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</si>
  <si>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</si>
  <si>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</si>
  <si>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</si>
  <si>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</si>
  <si>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</si>
  <si>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</si>
  <si>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</si>
  <si>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</si>
  <si>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</si>
  <si>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</si>
  <si>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</si>
  <si>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</si>
  <si>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</si>
  <si>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</si>
  <si>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</si>
  <si>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</si>
  <si>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</si>
  <si>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</si>
  <si>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</si>
  <si>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</si>
  <si>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</si>
  <si>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</si>
  <si>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</si>
  <si>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</si>
  <si>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</si>
  <si>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</si>
  <si>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</si>
  <si>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</si>
  <si>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</si>
  <si>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</si>
  <si>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</si>
  <si>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</si>
  <si>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</si>
  <si>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</si>
  <si>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</si>
  <si>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</si>
  <si>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</si>
  <si>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</si>
  <si>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</si>
  <si>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</si>
  <si>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</si>
  <si>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</si>
  <si>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</si>
  <si>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</si>
  <si>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</si>
  <si>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</si>
  <si>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</si>
  <si>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</si>
  <si>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</si>
  <si>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</si>
  <si>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</si>
  <si>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</si>
  <si>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</si>
  <si>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</si>
  <si>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</si>
  <si>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</si>
  <si>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</si>
  <si>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</si>
  <si>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</si>
  <si>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</si>
  <si>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</si>
  <si>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</si>
  <si>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</si>
  <si>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</si>
  <si>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</si>
  <si>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</si>
  <si>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</si>
  <si>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</si>
  <si>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</si>
  <si>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</si>
  <si>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</si>
  <si>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</si>
  <si>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</si>
  <si>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</si>
  <si>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</si>
  <si>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</si>
  <si>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</si>
  <si>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</si>
  <si>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</si>
  <si>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</si>
  <si>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</si>
  <si>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</si>
  <si>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</si>
  <si>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</si>
  <si>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</si>
  <si>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</si>
  <si>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</si>
  <si>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</si>
  <si>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</si>
  <si>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</si>
  <si>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</si>
  <si>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</si>
  <si>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</si>
  <si>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</si>
  <si>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</si>
  <si>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</si>
  <si>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</si>
  <si>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</si>
  <si>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</si>
  <si>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</si>
  <si>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</si>
  <si>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</si>
  <si>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</si>
  <si>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</si>
  <si>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</si>
  <si>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</si>
  <si>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</si>
  <si>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</si>
  <si>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</si>
  <si>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</si>
  <si>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</si>
  <si>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</si>
  <si>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</si>
  <si>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</si>
  <si>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</si>
  <si>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</si>
  <si>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</si>
  <si>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</si>
  <si>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</si>
  <si>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</si>
  <si>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</si>
  <si>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</si>
  <si>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</si>
  <si>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</si>
  <si>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</si>
  <si>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</si>
  <si>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</si>
  <si>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</si>
  <si>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</si>
  <si>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</si>
  <si>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</si>
  <si>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</si>
  <si>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</si>
  <si>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</si>
  <si>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</si>
  <si>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</si>
  <si>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</si>
  <si>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</si>
  <si>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</si>
  <si>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</si>
  <si>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</si>
  <si>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</si>
  <si>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</si>
  <si>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</si>
  <si>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</si>
  <si>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</si>
  <si>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</si>
  <si>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</si>
  <si>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</si>
  <si>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</si>
  <si>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</si>
  <si>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</si>
  <si>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</si>
  <si>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</si>
  <si>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</si>
  <si>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</si>
  <si>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</si>
  <si>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</si>
  <si>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</si>
  <si>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</si>
  <si>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</si>
  <si>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</si>
  <si>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</si>
  <si>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</si>
  <si>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</si>
  <si>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</si>
  <si>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</si>
  <si>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</si>
  <si>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</si>
  <si>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</si>
  <si>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</si>
  <si>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</si>
  <si>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</si>
  <si>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</si>
  <si>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</si>
  <si>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</si>
  <si>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</si>
  <si>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</si>
  <si>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</si>
  <si>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</si>
  <si>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</si>
  <si>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</si>
  <si>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</si>
  <si>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</si>
  <si>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</si>
  <si>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</si>
  <si>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</si>
  <si>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</si>
  <si>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</si>
  <si>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</si>
  <si>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</si>
  <si>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</si>
  <si>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</si>
  <si>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</si>
  <si>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</si>
  <si>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</si>
  <si>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</si>
  <si>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</si>
  <si>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</si>
  <si>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</si>
  <si>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</si>
  <si>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</si>
  <si>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</si>
  <si>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</si>
  <si>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</si>
  <si>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</si>
  <si>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</si>
  <si>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</si>
  <si>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</si>
  <si>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</si>
  <si>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</si>
  <si>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</si>
  <si>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</si>
  <si>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</si>
  <si>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</si>
  <si>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</si>
  <si>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</si>
  <si>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</si>
  <si>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</si>
  <si>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</si>
  <si>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</si>
  <si>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</si>
  <si>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</si>
  <si>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</si>
  <si>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</si>
  <si>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</si>
  <si>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</si>
  <si>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</si>
  <si>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</si>
  <si>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</si>
  <si>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</si>
  <si>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</si>
  <si>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</si>
  <si>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</si>
  <si>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</si>
  <si>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</si>
  <si>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</si>
  <si>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</si>
  <si>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</si>
  <si>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</si>
  <si>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</si>
  <si>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</si>
  <si>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</si>
  <si>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</si>
  <si>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</si>
  <si>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</si>
  <si>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</si>
  <si>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</si>
  <si>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</si>
  <si>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</si>
  <si>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</si>
  <si>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</si>
  <si>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</si>
  <si>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</si>
  <si>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</si>
  <si>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</si>
  <si>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</si>
  <si>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</si>
  <si>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</si>
  <si>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</si>
  <si>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</si>
  <si>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</si>
  <si>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</si>
  <si>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</si>
  <si>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</si>
  <si>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</si>
  <si>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</si>
  <si>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</si>
  <si>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</si>
  <si>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</si>
  <si>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</si>
  <si>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</si>
  <si>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</si>
  <si>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</si>
  <si>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</si>
  <si>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</si>
  <si>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</si>
  <si>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</si>
  <si>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</si>
  <si>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</si>
  <si>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</si>
  <si>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</si>
  <si>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</si>
  <si>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</si>
  <si>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</si>
  <si>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</si>
  <si>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</si>
  <si>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</si>
  <si>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</si>
  <si>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</si>
  <si>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</si>
  <si>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</si>
  <si>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</si>
  <si>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</si>
  <si>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</si>
  <si>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</si>
  <si>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</si>
  <si>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</si>
  <si>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</si>
  <si>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</si>
  <si>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</si>
  <si>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</si>
  <si>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</si>
  <si>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</si>
  <si>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</si>
  <si>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</si>
  <si>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</si>
  <si>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</si>
  <si>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</si>
  <si>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</si>
  <si>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</si>
  <si>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</si>
  <si>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</si>
  <si>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</si>
  <si>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</si>
  <si>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</si>
  <si>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</si>
  <si>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</si>
  <si>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</si>
  <si>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</si>
  <si>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</si>
  <si>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</si>
  <si>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</si>
  <si>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</si>
  <si>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</si>
  <si>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</si>
  <si>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</si>
  <si>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</si>
  <si>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</si>
  <si>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</si>
  <si>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</si>
  <si>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</si>
  <si>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</si>
  <si>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</si>
  <si>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</si>
  <si>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</si>
  <si>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</si>
  <si>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</si>
  <si>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</si>
  <si>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</si>
  <si>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</si>
  <si>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</si>
  <si>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</si>
  <si>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</si>
  <si>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</si>
  <si>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</si>
  <si>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</si>
  <si>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</si>
  <si>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</si>
  <si>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</si>
  <si>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</si>
  <si>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</si>
  <si>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</si>
  <si>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</si>
  <si>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</si>
  <si>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</si>
  <si>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</si>
  <si>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</si>
  <si>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</si>
  <si>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</si>
  <si>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</si>
  <si>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</si>
  <si>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</si>
  <si>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</si>
  <si>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</si>
  <si>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</si>
  <si>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</si>
  <si>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</si>
  <si>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</si>
  <si>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</si>
  <si>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</si>
  <si>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</si>
  <si>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</si>
  <si>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</si>
  <si>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</si>
  <si>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</si>
  <si>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</si>
  <si>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</si>
  <si>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</si>
  <si>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</si>
  <si>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</si>
  <si>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</si>
  <si>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</si>
  <si>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</si>
  <si>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</si>
  <si>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</si>
  <si>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</si>
  <si>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</si>
  <si>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</si>
  <si>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</si>
  <si>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</si>
  <si>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</si>
  <si>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</si>
  <si>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</si>
  <si>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</si>
  <si>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</si>
  <si>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</si>
  <si>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</si>
  <si>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</si>
  <si>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</si>
  <si>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</si>
  <si>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</si>
  <si>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</si>
  <si>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</si>
  <si>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</si>
  <si>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</si>
  <si>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</si>
  <si>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</si>
  <si>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</si>
  <si>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</si>
  <si>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</si>
  <si>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</si>
  <si>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</si>
  <si>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</si>
  <si>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</si>
  <si>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</si>
  <si>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</si>
  <si>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</si>
  <si>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</si>
  <si>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</si>
  <si>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</si>
  <si>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</si>
  <si>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</si>
  <si>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</si>
  <si>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</si>
  <si>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</si>
  <si>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</si>
  <si>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</si>
  <si>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</si>
  <si>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</si>
  <si>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</si>
  <si>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</si>
  <si>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</si>
  <si>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</si>
  <si>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</si>
  <si>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</si>
  <si>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</si>
  <si>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</si>
  <si>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</si>
  <si>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</si>
  <si>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</si>
  <si>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</si>
  <si>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</si>
  <si>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</si>
  <si>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</si>
  <si>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</si>
  <si>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</si>
  <si>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</si>
  <si>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</si>
  <si>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</si>
  <si>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</si>
  <si>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</si>
  <si>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</si>
  <si>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</si>
  <si>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</si>
  <si>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</si>
  <si>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</si>
  <si>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</si>
  <si>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</si>
  <si>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</si>
  <si>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</si>
  <si>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</si>
  <si>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</si>
  <si>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</si>
  <si>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</si>
  <si>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</si>
  <si>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</si>
  <si>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</si>
  <si>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</si>
  <si>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</si>
  <si>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</si>
  <si>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</si>
  <si>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</si>
  <si>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</si>
  <si>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</si>
  <si>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</si>
  <si>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</si>
  <si>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</si>
  <si>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</si>
  <si>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</si>
  <si>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</si>
  <si>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</si>
  <si>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</si>
  <si>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</si>
  <si>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</si>
  <si>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</si>
  <si>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</si>
  <si>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</si>
  <si>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</si>
  <si>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</si>
  <si>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</si>
  <si>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</si>
  <si>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</si>
  <si>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</si>
  <si>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</si>
  <si>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</si>
  <si>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</si>
  <si>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</si>
  <si>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</si>
  <si>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</si>
  <si>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</si>
  <si>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</si>
  <si>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</si>
  <si>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</si>
  <si>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</si>
  <si>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</si>
  <si>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</si>
  <si>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</si>
  <si>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</si>
  <si>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</si>
  <si>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</si>
  <si>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</si>
  <si>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</si>
  <si>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</si>
  <si>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</si>
  <si>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</si>
  <si>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</si>
  <si>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</si>
  <si>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</si>
  <si>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</si>
  <si>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</si>
  <si>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</si>
  <si>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</si>
  <si>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</si>
  <si>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</si>
  <si>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</si>
  <si>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</si>
  <si>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</si>
  <si>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</si>
  <si>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</si>
  <si>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</si>
  <si>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</si>
  <si>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</si>
  <si>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</si>
  <si>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</si>
  <si>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</si>
  <si>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</si>
  <si>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</si>
  <si>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</si>
  <si>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</si>
  <si>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</si>
  <si>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</si>
  <si>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</si>
  <si>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</si>
  <si>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</si>
  <si>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</si>
  <si>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</si>
  <si>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</si>
  <si>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</si>
  <si>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</si>
  <si>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</si>
  <si>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</si>
  <si>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</si>
  <si>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</si>
  <si>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</si>
  <si>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</si>
  <si>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</si>
  <si>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</si>
  <si>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</si>
  <si>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</si>
  <si>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</si>
  <si>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</si>
  <si>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</si>
  <si>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</si>
  <si>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</si>
  <si>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</si>
  <si>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</si>
  <si>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</si>
  <si>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</si>
  <si>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</si>
  <si>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</si>
  <si>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</si>
  <si>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</si>
  <si>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</si>
  <si>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</si>
  <si>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</si>
  <si>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</si>
  <si>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</si>
  <si>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</si>
  <si>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</si>
  <si>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</si>
  <si>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</si>
  <si>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</si>
  <si>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</si>
  <si>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</si>
  <si>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</si>
  <si>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</si>
  <si>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</si>
  <si>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</si>
  <si>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</si>
  <si>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</si>
  <si>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</si>
  <si>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</si>
  <si>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</si>
  <si>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</si>
  <si>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</si>
  <si>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</si>
  <si>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</si>
  <si>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</si>
  <si>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</si>
  <si>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</si>
  <si>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</si>
  <si>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</si>
  <si>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</si>
  <si>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</si>
  <si>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</si>
  <si>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</si>
  <si>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</si>
  <si>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</si>
  <si>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</si>
  <si>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</si>
  <si>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</si>
  <si>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</si>
  <si>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</si>
  <si>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</si>
  <si>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</si>
  <si>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</si>
  <si>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</si>
  <si>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</si>
  <si>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</si>
  <si>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</si>
  <si>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</si>
  <si>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</si>
  <si>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</si>
  <si>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</si>
  <si>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</si>
  <si>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</si>
  <si>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</si>
  <si>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</si>
  <si>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</si>
  <si>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</si>
  <si>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</si>
  <si>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</si>
  <si>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</si>
  <si>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</si>
  <si>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</si>
  <si>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</si>
  <si>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</si>
  <si>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</si>
  <si>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</si>
  <si>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</si>
  <si>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</si>
  <si>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</si>
  <si>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</si>
  <si>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</si>
  <si>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</si>
  <si>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</si>
  <si>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</si>
  <si>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</si>
  <si>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</si>
  <si>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</si>
  <si>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</si>
  <si>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</si>
  <si>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</si>
  <si>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</si>
  <si>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</si>
  <si>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</si>
  <si>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</si>
  <si>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</si>
  <si>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</si>
  <si>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</si>
  <si>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</si>
  <si>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</si>
  <si>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</si>
  <si>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</si>
  <si>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</si>
  <si>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</si>
  <si>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</si>
  <si>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</si>
  <si>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</si>
  <si>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</si>
  <si>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</si>
  <si>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</si>
  <si>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</si>
  <si>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</si>
  <si>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</si>
  <si>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</si>
  <si>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</si>
  <si>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</si>
  <si>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</si>
  <si>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</si>
  <si>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</si>
  <si>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</si>
  <si>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</si>
  <si>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</si>
  <si>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</si>
  <si>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</si>
  <si>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</si>
  <si>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</si>
  <si>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</si>
  <si>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</si>
  <si>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</si>
  <si>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</si>
  <si>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</si>
  <si>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</si>
  <si>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</si>
  <si>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</si>
  <si>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</si>
  <si>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</si>
  <si>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</si>
  <si>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</si>
  <si>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</si>
  <si>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</si>
  <si>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</si>
  <si>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</si>
  <si>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</si>
  <si>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</si>
  <si>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</si>
  <si>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</si>
  <si>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</si>
  <si>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</si>
  <si>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</si>
  <si>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</si>
  <si>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</si>
  <si>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</si>
  <si>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</si>
  <si>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</si>
  <si>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</si>
  <si>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</si>
  <si>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</si>
  <si>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</si>
  <si>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</si>
  <si>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</si>
  <si>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</si>
  <si>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</si>
  <si>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</si>
  <si>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</si>
  <si>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</si>
  <si>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</si>
  <si>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</si>
  <si>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</si>
  <si>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</si>
  <si>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</si>
  <si>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</si>
  <si>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</si>
  <si>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</si>
  <si>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</si>
  <si>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</si>
  <si>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</si>
  <si>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</si>
  <si>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</si>
  <si>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</si>
  <si>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</si>
  <si>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</si>
  <si>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</si>
  <si>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</si>
  <si>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</si>
  <si>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</si>
  <si>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</si>
  <si>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</si>
  <si>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</si>
  <si>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</si>
  <si>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</si>
  <si>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</si>
  <si>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</si>
  <si>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</si>
  <si>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</si>
  <si>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</si>
  <si>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</si>
  <si>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</si>
  <si>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</si>
  <si>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</si>
  <si>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</si>
  <si>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</si>
  <si>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</si>
  <si>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</si>
  <si>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</si>
  <si>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</si>
  <si>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</si>
  <si>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</si>
  <si>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</si>
  <si>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</si>
  <si>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</si>
  <si>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</si>
  <si>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</si>
  <si>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</si>
  <si>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</si>
  <si>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</si>
  <si>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</si>
  <si>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</si>
  <si>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</si>
  <si>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</si>
  <si>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</si>
  <si>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</si>
  <si>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</si>
  <si>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</si>
  <si>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</si>
  <si>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</si>
  <si>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</si>
  <si>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</si>
  <si>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</si>
  <si>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</si>
  <si>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</si>
  <si>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</si>
  <si>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</si>
  <si>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</si>
  <si>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</si>
  <si>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</si>
  <si>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</si>
  <si>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</si>
  <si>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</si>
  <si>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</si>
  <si>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</si>
  <si>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</si>
  <si>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</si>
  <si>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</si>
  <si>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</si>
  <si>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</si>
  <si>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</si>
  <si>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</si>
  <si>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</si>
  <si>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</si>
  <si>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</si>
  <si>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</si>
  <si>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</si>
  <si>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</si>
  <si>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</si>
  <si>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</si>
  <si>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</si>
  <si>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</si>
  <si>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</si>
  <si>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</si>
  <si>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</si>
  <si>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</si>
  <si>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</si>
  <si>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</si>
  <si>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</si>
  <si>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</si>
  <si>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</si>
  <si>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</si>
  <si>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</si>
  <si>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</si>
  <si>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</si>
  <si>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</si>
  <si>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</si>
  <si>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</si>
  <si>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</si>
  <si>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</si>
  <si>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</si>
  <si>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</si>
  <si>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</si>
  <si>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</si>
  <si>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</si>
  <si>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</si>
  <si>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</si>
  <si>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</si>
  <si>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</si>
  <si>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</si>
  <si>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</si>
  <si>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</si>
  <si>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</si>
  <si>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</si>
  <si>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</si>
  <si>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</si>
  <si>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</si>
  <si>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</si>
  <si>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</si>
  <si>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</si>
  <si>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</si>
  <si>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</si>
  <si>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</si>
  <si>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</si>
  <si>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</si>
  <si>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</si>
  <si>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</si>
  <si>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</si>
  <si>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</si>
  <si>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</si>
  <si>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</si>
  <si>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</si>
  <si>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</si>
  <si>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</si>
  <si>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</si>
  <si>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</si>
  <si>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</si>
  <si>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</si>
  <si>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</si>
  <si>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</si>
  <si>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</si>
  <si>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</si>
  <si>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</si>
  <si>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</si>
  <si>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</si>
  <si>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</si>
  <si>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</si>
  <si>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</si>
  <si>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</si>
  <si>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</si>
  <si>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</si>
  <si>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</si>
  <si>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</si>
  <si>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</si>
  <si>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</si>
  <si>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</si>
  <si>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</si>
  <si>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</si>
  <si>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</si>
  <si>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</si>
  <si>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</si>
  <si>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</si>
  <si>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</si>
  <si>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</si>
  <si>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</si>
  <si>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</si>
  <si>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</si>
  <si>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</si>
  <si>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</si>
  <si>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</si>
  <si>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</si>
  <si>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</si>
  <si>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</si>
  <si>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</si>
  <si>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</si>
  <si>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</si>
  <si>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</si>
  <si>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</si>
  <si>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</si>
  <si>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</si>
  <si>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</si>
  <si>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</si>
  <si>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</si>
  <si>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</si>
  <si>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</si>
  <si>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</si>
  <si>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</si>
  <si>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</si>
  <si>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</si>
  <si>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</si>
  <si>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</si>
  <si>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</si>
  <si>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</si>
  <si>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</si>
  <si>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</si>
  <si>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</si>
  <si>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</si>
  <si>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</si>
  <si>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</si>
  <si>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</si>
  <si>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</si>
  <si>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</si>
  <si>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</si>
  <si>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</si>
  <si>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</si>
  <si>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</si>
  <si>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</si>
  <si>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</si>
  <si>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</si>
  <si>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</si>
  <si>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</si>
  <si>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</si>
  <si>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</si>
  <si>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</si>
  <si>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</si>
  <si>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</si>
  <si>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</si>
  <si>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</si>
  <si>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</si>
  <si>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</si>
  <si>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</si>
  <si>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</si>
  <si>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</si>
  <si>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</si>
  <si>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</si>
  <si>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</si>
  <si>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</si>
  <si>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</si>
  <si>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</si>
  <si>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</si>
  <si>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</si>
  <si>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</si>
  <si>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</si>
  <si>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</si>
  <si>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</si>
  <si>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</si>
  <si>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</si>
  <si>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</si>
  <si>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</si>
  <si>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</si>
  <si>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</si>
  <si>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</si>
  <si>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</si>
  <si>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</si>
  <si>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</si>
  <si>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</si>
  <si>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</si>
  <si>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</si>
  <si>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</si>
  <si>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</si>
  <si>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</si>
  <si>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</si>
  <si>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</si>
  <si>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</si>
  <si>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</si>
  <si>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</si>
  <si>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</si>
  <si>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</si>
  <si>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</si>
  <si>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</si>
  <si>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</si>
  <si>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</si>
  <si>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</si>
  <si>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</si>
  <si>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</si>
  <si>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</si>
  <si>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</si>
  <si>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</si>
  <si>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</si>
  <si>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</si>
  <si>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</si>
  <si>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</si>
  <si>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</si>
  <si>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</si>
  <si>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</si>
  <si>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</si>
  <si>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</si>
  <si>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</si>
  <si>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</si>
  <si>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</si>
  <si>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</si>
  <si>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</si>
  <si>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</si>
  <si>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</si>
  <si>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</si>
  <si>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</si>
  <si>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</si>
  <si>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</si>
  <si>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</si>
  <si>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</si>
  <si>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</si>
  <si>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</si>
  <si>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</si>
  <si>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</si>
  <si>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</si>
  <si>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</si>
  <si>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</si>
  <si>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</si>
  <si>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</si>
  <si>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</si>
  <si>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</si>
  <si>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</si>
  <si>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</si>
  <si>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</si>
  <si>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</si>
  <si>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</si>
  <si>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</si>
  <si>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</si>
  <si>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</si>
  <si>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</si>
  <si>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</si>
  <si>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</si>
  <si>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</si>
  <si>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</si>
  <si>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</si>
  <si>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</si>
  <si>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</si>
  <si>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</si>
  <si>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</si>
  <si>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</si>
  <si>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</si>
  <si>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</si>
  <si>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</si>
  <si>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</si>
  <si>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</si>
  <si>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</si>
  <si>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</si>
  <si>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</si>
  <si>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</si>
  <si>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</si>
  <si>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</si>
  <si>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</si>
  <si>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</si>
  <si>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</si>
  <si>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</si>
  <si>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</si>
  <si>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</si>
  <si>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</si>
  <si>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</si>
  <si>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</si>
  <si>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</si>
  <si>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</si>
  <si>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</si>
  <si>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</si>
  <si>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</si>
  <si>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</si>
  <si>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</si>
  <si>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</si>
  <si>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</si>
  <si>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</si>
  <si>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</si>
  <si>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</si>
  <si>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</si>
  <si>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</si>
  <si>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</si>
  <si>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</si>
  <si>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</si>
  <si>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</si>
  <si>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</si>
  <si>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</si>
  <si>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</si>
  <si>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</si>
  <si>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</si>
  <si>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</si>
  <si>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</si>
  <si>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</si>
  <si>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</si>
  <si>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</si>
  <si>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</si>
  <si>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</si>
  <si>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</si>
  <si>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</si>
  <si>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</si>
  <si>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</si>
  <si>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</si>
  <si>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</si>
  <si>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</si>
  <si>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</si>
  <si>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</si>
  <si>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</si>
  <si>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</si>
  <si>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</si>
  <si>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</si>
  <si>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</si>
  <si>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</si>
  <si>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</si>
  <si>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</si>
  <si>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</si>
  <si>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</si>
  <si>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</si>
  <si>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</si>
  <si>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</si>
  <si>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</si>
  <si>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</si>
  <si>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</si>
  <si>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</si>
  <si>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</si>
  <si>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</si>
  <si>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</si>
  <si>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</si>
  <si>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</si>
  <si>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</si>
  <si>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</si>
  <si>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</si>
  <si>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</si>
  <si>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</si>
  <si>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</si>
  <si>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</si>
  <si>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</si>
  <si>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</si>
  <si>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</si>
  <si>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</si>
  <si>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</si>
  <si>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</si>
  <si>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</si>
  <si>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</si>
  <si>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</si>
  <si>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</si>
  <si>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</si>
  <si>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</si>
  <si>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</si>
  <si>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</si>
  <si>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</si>
  <si>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</si>
  <si>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</si>
  <si>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</si>
  <si>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</si>
  <si>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</si>
  <si>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</si>
  <si>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</si>
  <si>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</si>
  <si>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</si>
  <si>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</si>
  <si>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</si>
  <si>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</si>
  <si>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</si>
  <si>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</si>
  <si>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</si>
  <si>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</si>
  <si>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</si>
  <si>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</si>
  <si>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</si>
  <si>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</si>
  <si>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</si>
  <si>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</si>
  <si>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</si>
  <si>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</si>
  <si>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</si>
  <si>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</si>
  <si>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</si>
  <si>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</si>
  <si>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</si>
  <si>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</si>
  <si>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</si>
  <si>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</si>
  <si>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</si>
  <si>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</si>
  <si>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</si>
  <si>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</si>
  <si>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</si>
  <si>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</si>
  <si>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</si>
  <si>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</si>
  <si>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</si>
  <si>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</si>
  <si>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</si>
  <si>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</si>
  <si>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</si>
  <si>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</si>
  <si>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</si>
  <si>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</si>
  <si>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</si>
  <si>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</si>
  <si>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</si>
  <si>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</si>
  <si>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</si>
  <si>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</si>
  <si>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</si>
  <si>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</si>
  <si>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</si>
  <si>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</si>
  <si>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</si>
  <si>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</si>
  <si>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</si>
  <si>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</si>
  <si>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</si>
  <si>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</si>
  <si>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</si>
  <si>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</si>
  <si>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</si>
  <si>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</si>
  <si>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</si>
  <si>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</si>
  <si>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</si>
  <si>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</si>
  <si>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</si>
  <si>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</si>
  <si>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</si>
  <si>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</si>
  <si>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</si>
  <si>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</si>
  <si>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</si>
  <si>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</si>
  <si>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</si>
  <si>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</si>
  <si>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</si>
  <si>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</si>
  <si>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</si>
  <si>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</si>
  <si>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</si>
  <si>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</si>
  <si>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</si>
  <si>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</si>
  <si>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</si>
  <si>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</si>
  <si>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</si>
  <si>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</si>
  <si>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</si>
  <si>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</si>
  <si>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</si>
  <si>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</si>
  <si>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</si>
  <si>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</si>
  <si>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</si>
  <si>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</si>
  <si>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</si>
  <si>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</si>
  <si>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</si>
  <si>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</si>
  <si>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</si>
  <si>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</si>
  <si>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</si>
  <si>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</si>
  <si>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</si>
  <si>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</si>
  <si>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</si>
  <si>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</si>
  <si>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</si>
  <si>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</si>
  <si>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</si>
  <si>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</si>
  <si>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</si>
  <si>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</si>
  <si>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</si>
  <si>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</si>
  <si>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</si>
  <si>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</si>
  <si>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</si>
  <si>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</si>
  <si>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</si>
  <si>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</si>
  <si>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</si>
  <si>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</si>
  <si>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</si>
  <si>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</si>
  <si>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</si>
  <si>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</si>
  <si>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</si>
  <si>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</si>
  <si>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</si>
  <si>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</si>
  <si>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</si>
  <si>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</si>
  <si>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</si>
  <si>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</si>
  <si>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</si>
  <si>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</si>
  <si>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</si>
  <si>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</si>
  <si>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</si>
  <si>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</si>
  <si>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</si>
  <si>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</si>
  <si>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</si>
  <si>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</si>
  <si>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</si>
  <si>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</si>
  <si>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</si>
  <si>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</si>
  <si>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</si>
  <si>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</si>
  <si>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</si>
  <si>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</si>
  <si>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</si>
  <si>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</si>
  <si>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</si>
  <si>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</si>
  <si>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</si>
  <si>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</si>
  <si>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</si>
  <si>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</si>
  <si>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</si>
  <si>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</si>
  <si>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</si>
  <si>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</si>
  <si>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</si>
  <si>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</si>
  <si>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</si>
  <si>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</si>
  <si>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</si>
  <si>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</si>
  <si>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</si>
  <si>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</si>
  <si>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</si>
  <si>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</si>
  <si>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</si>
  <si>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</si>
  <si>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</si>
  <si>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</si>
  <si>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</si>
  <si>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</si>
  <si>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</si>
  <si>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</si>
  <si>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</si>
  <si>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</si>
  <si>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</si>
  <si>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</si>
  <si>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</si>
  <si>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</si>
  <si>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</si>
  <si>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</si>
  <si>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</si>
  <si>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</si>
  <si>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</si>
  <si>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</si>
  <si>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</si>
  <si>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</si>
  <si>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</si>
  <si>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</si>
  <si>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</si>
  <si>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</si>
  <si>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</si>
  <si>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</si>
  <si>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</si>
  <si>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</si>
  <si>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</si>
  <si>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</si>
  <si>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</si>
  <si>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</si>
  <si>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</si>
  <si>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</si>
  <si>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</si>
  <si>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</si>
  <si>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</si>
  <si>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</si>
  <si>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</si>
  <si>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</si>
  <si>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</si>
  <si>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</si>
  <si>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</si>
  <si>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</si>
  <si>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</si>
  <si>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</si>
  <si>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</si>
  <si>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</si>
  <si>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</si>
  <si>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</si>
  <si>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</si>
  <si>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</si>
  <si>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</si>
  <si>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</si>
  <si>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</si>
  <si>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</si>
  <si>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</si>
  <si>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</si>
  <si>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</si>
  <si>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</si>
  <si>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</si>
  <si>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</si>
  <si>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</si>
  <si>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</si>
  <si>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</si>
  <si>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</si>
  <si>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</si>
  <si>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</si>
  <si>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</si>
  <si>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</si>
  <si>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</si>
  <si>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</si>
  <si>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</si>
  <si>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</si>
  <si>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</si>
  <si>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</si>
  <si>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</si>
  <si>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</si>
  <si>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</si>
  <si>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</si>
  <si>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</si>
  <si>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</si>
  <si>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</si>
  <si>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</si>
  <si>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</si>
  <si>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</si>
  <si>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</si>
  <si>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</si>
  <si>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</si>
  <si>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</si>
  <si>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</si>
  <si>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</si>
  <si>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</si>
  <si>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</si>
  <si>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</si>
  <si>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</si>
  <si>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</si>
  <si>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</si>
  <si>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</si>
  <si>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</si>
  <si>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</si>
  <si>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</si>
  <si>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</si>
  <si>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</si>
  <si>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</si>
  <si>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</si>
  <si>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</si>
  <si>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</si>
  <si>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</si>
  <si>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</si>
  <si>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</si>
  <si>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</si>
  <si>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</si>
  <si>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</si>
  <si>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</si>
  <si>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</si>
  <si>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</si>
  <si>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</si>
  <si>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</si>
  <si>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</si>
  <si>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</si>
  <si>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</si>
  <si>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</si>
  <si>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</si>
  <si>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</si>
  <si>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</si>
  <si>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</si>
  <si>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</si>
  <si>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</si>
  <si>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</si>
  <si>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</si>
  <si>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</si>
  <si>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</si>
  <si>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</si>
  <si>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</si>
  <si>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</si>
  <si>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</si>
  <si>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</si>
  <si>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</si>
  <si>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</si>
  <si>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</si>
  <si>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</si>
  <si>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</si>
  <si>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</si>
  <si>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</si>
  <si>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</si>
  <si>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</si>
  <si>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</si>
  <si>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</si>
  <si>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</si>
  <si>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</si>
  <si>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</si>
  <si>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</si>
  <si>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</si>
  <si>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</si>
  <si>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</si>
  <si>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</si>
  <si>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</si>
  <si>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</si>
  <si>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</si>
  <si>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</si>
  <si>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</si>
  <si>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</si>
  <si>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</si>
  <si>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</si>
  <si>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</si>
  <si>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</si>
  <si>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</si>
  <si>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</si>
  <si>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</si>
  <si>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</si>
  <si>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</si>
  <si>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</si>
  <si>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</si>
  <si>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</si>
  <si>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</si>
  <si>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</si>
  <si>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</si>
  <si>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</si>
  <si>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</si>
  <si>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</si>
  <si>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</si>
  <si>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</si>
  <si>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</si>
  <si>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</si>
  <si>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</si>
  <si>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</si>
  <si>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</si>
  <si>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</si>
  <si>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</si>
  <si>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</si>
  <si>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</si>
  <si>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</si>
  <si>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</si>
  <si>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</si>
  <si>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</si>
  <si>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</si>
  <si>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</si>
  <si>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</si>
  <si>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</si>
  <si>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</si>
  <si>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</si>
  <si>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</si>
  <si>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</si>
  <si>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</si>
  <si>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</si>
  <si>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</si>
  <si>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</si>
  <si>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</si>
  <si>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</si>
  <si>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</si>
  <si>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</si>
  <si>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</si>
  <si>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</si>
  <si>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</si>
  <si>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</si>
  <si>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</si>
  <si>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</si>
  <si>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</si>
  <si>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</si>
  <si>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</si>
  <si>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</si>
  <si>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</si>
  <si>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</si>
  <si>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</si>
  <si>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</si>
  <si>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</si>
  <si>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</si>
  <si>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</si>
  <si>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</si>
  <si>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</si>
  <si>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</si>
  <si>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</si>
  <si>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</si>
  <si>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</si>
  <si>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</si>
  <si>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</si>
  <si>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</si>
  <si>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</si>
  <si>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</si>
  <si>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</si>
  <si>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</si>
  <si>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</si>
  <si>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</si>
  <si>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</si>
  <si>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</si>
  <si>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</si>
  <si>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</si>
  <si>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</si>
  <si>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</si>
  <si>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</si>
  <si>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</si>
  <si>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</si>
  <si>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</si>
  <si>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</si>
  <si>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</si>
  <si>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</si>
  <si>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</si>
  <si>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</si>
  <si>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</si>
  <si>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</si>
  <si>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</si>
  <si>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</si>
  <si>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</si>
  <si>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</si>
  <si>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</si>
  <si>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</si>
  <si>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</si>
  <si>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</si>
  <si>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</si>
  <si>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</si>
  <si>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</si>
  <si>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</si>
  <si>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</si>
  <si>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</si>
  <si>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</si>
  <si>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</si>
  <si>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</si>
  <si>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</si>
  <si>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</si>
  <si>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</si>
  <si>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</si>
  <si>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</si>
  <si>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</si>
  <si>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</si>
  <si>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</si>
  <si>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</si>
  <si>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</si>
  <si>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</si>
  <si>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</si>
  <si>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</si>
  <si>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</si>
  <si>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</si>
  <si>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</si>
  <si>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</si>
  <si>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</si>
  <si>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</si>
  <si>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</si>
  <si>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</si>
  <si>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</si>
  <si>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</si>
  <si>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</si>
  <si>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</si>
  <si>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</si>
  <si>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</si>
  <si>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</si>
  <si>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</si>
  <si>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</si>
  <si>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</si>
  <si>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</si>
  <si>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</si>
  <si>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</si>
  <si>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</si>
  <si>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</si>
  <si>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</si>
  <si>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</si>
  <si>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</si>
  <si>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</si>
  <si>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</si>
  <si>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</si>
  <si>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</si>
  <si>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</si>
  <si>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</si>
  <si>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</si>
  <si>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</si>
  <si>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</si>
  <si>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</si>
  <si>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</si>
  <si>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</si>
  <si>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</si>
  <si>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</si>
  <si>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</si>
  <si>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</si>
  <si>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</si>
  <si>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</si>
  <si>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</si>
  <si>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</si>
  <si>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</si>
  <si>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</si>
  <si>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</si>
  <si>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</si>
  <si>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</si>
  <si>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</si>
  <si>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</si>
  <si>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</si>
  <si>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</si>
  <si>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</si>
  <si>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</si>
  <si>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</si>
  <si>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</si>
  <si>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</si>
  <si>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</si>
  <si>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</si>
  <si>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</si>
  <si>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</si>
  <si>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</si>
  <si>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</si>
  <si>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</si>
  <si>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</si>
  <si>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</si>
  <si>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</si>
  <si>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</si>
  <si>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</si>
  <si>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</si>
  <si>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</si>
  <si>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</si>
  <si>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</si>
  <si>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</si>
  <si>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</si>
  <si>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</si>
  <si>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</si>
  <si>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</si>
  <si>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</si>
  <si>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</si>
  <si>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</si>
  <si>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</si>
  <si>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</si>
  <si>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</si>
  <si>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</si>
  <si>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</si>
  <si>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</si>
  <si>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</si>
  <si>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</si>
  <si>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</si>
  <si>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</si>
  <si>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</si>
  <si>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</si>
  <si>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</si>
  <si>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</si>
  <si>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</si>
  <si>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</si>
  <si>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</si>
  <si>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</si>
  <si>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</si>
  <si>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</si>
  <si>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</si>
  <si>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</si>
  <si>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</si>
  <si>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</si>
  <si>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</si>
  <si>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</si>
  <si>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</si>
  <si>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</si>
  <si>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</si>
  <si>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</si>
  <si>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</si>
  <si>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</si>
  <si>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</si>
  <si>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</si>
  <si>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</si>
  <si>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</si>
  <si>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</si>
  <si>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</si>
  <si>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</si>
  <si>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</si>
  <si>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</si>
  <si>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</si>
  <si>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</si>
  <si>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</si>
  <si>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</si>
  <si>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</si>
  <si>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</si>
  <si>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</si>
  <si>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</si>
  <si>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</si>
  <si>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</si>
  <si>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</si>
  <si>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</si>
  <si>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</si>
  <si>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</si>
  <si>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</si>
  <si>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</si>
  <si>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</si>
  <si>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</si>
  <si>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</si>
  <si>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</si>
  <si>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</si>
  <si>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</si>
  <si>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</si>
  <si>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</si>
  <si>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</si>
  <si>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</si>
  <si>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</si>
  <si>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</si>
  <si>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</si>
  <si>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</si>
  <si>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</si>
  <si>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</si>
  <si>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</si>
  <si>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</si>
  <si>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</si>
  <si>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</si>
  <si>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</si>
  <si>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</si>
  <si>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</si>
  <si>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</si>
  <si>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</si>
  <si>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</si>
  <si>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</si>
  <si>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</si>
  <si>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</si>
  <si>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</si>
  <si>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</si>
  <si>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</si>
  <si>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</si>
  <si>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</si>
  <si>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</si>
  <si>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</si>
  <si>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</si>
  <si>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</si>
  <si>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</si>
  <si>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</si>
  <si>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</si>
  <si>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</si>
  <si>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</si>
  <si>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</si>
  <si>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</si>
  <si>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</si>
  <si>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</si>
  <si>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</si>
  <si>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</si>
  <si>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</si>
  <si>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</si>
  <si>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</si>
  <si>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</si>
  <si>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</si>
  <si>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</si>
  <si>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</si>
  <si>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</si>
  <si>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</si>
  <si>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</si>
  <si>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</si>
  <si>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</si>
  <si>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</si>
  <si>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</si>
  <si>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</si>
  <si>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</si>
  <si>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</si>
  <si>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</si>
  <si>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</si>
  <si>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</si>
  <si>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</si>
  <si>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</si>
  <si>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</si>
  <si>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</si>
  <si>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</si>
  <si>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</si>
  <si>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</si>
  <si>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</si>
  <si>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</si>
  <si>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</si>
  <si>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</si>
  <si>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</si>
  <si>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</si>
  <si>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</si>
  <si>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</si>
  <si>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</si>
  <si>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</si>
  <si>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</si>
  <si>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</si>
  <si>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</si>
  <si>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</si>
  <si>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</si>
  <si>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</si>
  <si>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</si>
  <si>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</si>
  <si>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</si>
  <si>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</si>
  <si>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</si>
  <si>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</si>
  <si>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</si>
  <si>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</si>
  <si>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</si>
  <si>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</si>
  <si>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</si>
  <si>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</si>
  <si>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</si>
  <si>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</si>
  <si>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</si>
  <si>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</si>
  <si>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</si>
  <si>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</si>
  <si>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</si>
  <si>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</si>
  <si>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</si>
  <si>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</si>
  <si>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</si>
  <si>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</si>
  <si>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</si>
  <si>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</si>
  <si>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</si>
  <si>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</si>
  <si>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</si>
  <si>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</si>
  <si>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</si>
  <si>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</si>
  <si>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</si>
  <si>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</si>
  <si>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</si>
  <si>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</si>
  <si>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</si>
  <si>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</si>
  <si>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</si>
  <si>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</si>
  <si>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</si>
  <si>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</si>
  <si>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</si>
  <si>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</si>
  <si>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</si>
  <si>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</si>
  <si>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</si>
  <si>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</si>
  <si>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</si>
  <si>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</si>
  <si>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</si>
  <si>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</si>
  <si>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</si>
  <si>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</si>
  <si>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</si>
  <si>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</si>
  <si>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</si>
  <si>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</si>
  <si>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</si>
  <si>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</si>
  <si>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</si>
  <si>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</si>
  <si>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</si>
  <si>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</si>
  <si>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</si>
  <si>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</si>
  <si>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</si>
  <si>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</si>
  <si>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</si>
  <si>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</si>
  <si>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</si>
  <si>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</si>
  <si>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</si>
  <si>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</si>
  <si>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</si>
  <si>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</si>
  <si>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</si>
  <si>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</si>
  <si>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</si>
  <si>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</si>
  <si>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</si>
  <si>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</si>
  <si>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</si>
  <si>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</si>
  <si>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</si>
  <si>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</si>
  <si>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</si>
  <si>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</si>
  <si>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</si>
  <si>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</si>
  <si>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</si>
  <si>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</si>
  <si>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</si>
  <si>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</si>
  <si>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</si>
  <si>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</si>
  <si>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</si>
  <si>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</si>
  <si>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</si>
  <si>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</si>
  <si>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</si>
  <si>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</si>
  <si>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</si>
  <si>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</si>
  <si>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</si>
  <si>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</si>
  <si>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</si>
  <si>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</si>
  <si>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</si>
  <si>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</si>
  <si>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</si>
  <si>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</si>
  <si>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</si>
  <si>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</si>
  <si>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</si>
  <si>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</si>
  <si>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</si>
  <si>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</si>
  <si>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</si>
  <si>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</si>
  <si>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</si>
  <si>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</si>
  <si>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</si>
  <si>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</si>
  <si>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</si>
  <si>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</si>
  <si>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</si>
  <si>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</si>
  <si>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</si>
  <si>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</si>
  <si>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</si>
  <si>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</si>
  <si>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</si>
  <si>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</si>
  <si>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</si>
  <si>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</si>
  <si>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</si>
  <si>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</si>
  <si>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</si>
  <si>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</si>
  <si>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</si>
  <si>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</si>
  <si>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</si>
  <si>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</si>
  <si>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</si>
  <si>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</si>
  <si>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</si>
  <si>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</si>
  <si>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</si>
  <si>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</si>
  <si>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</si>
  <si>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</si>
  <si>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</si>
  <si>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</si>
  <si>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</si>
  <si>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</si>
  <si>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</si>
  <si>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</si>
  <si>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</si>
  <si>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</si>
  <si>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</si>
  <si>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</si>
  <si>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</si>
  <si>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</si>
  <si>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</si>
  <si>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</si>
  <si>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</si>
  <si>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</si>
  <si>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</si>
  <si>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</si>
  <si>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</si>
  <si>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</si>
  <si>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</si>
  <si>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</si>
  <si>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</si>
  <si>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</si>
  <si>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</si>
  <si>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</si>
  <si>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</si>
  <si>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</si>
  <si>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</si>
  <si>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</si>
  <si>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</si>
  <si>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</si>
  <si>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</si>
  <si>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</si>
  <si>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</si>
  <si>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</si>
  <si>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</si>
  <si>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</si>
  <si>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</si>
  <si>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</si>
  <si>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</si>
  <si>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</si>
  <si>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</si>
  <si>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</si>
  <si>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</si>
  <si>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</si>
  <si>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</si>
  <si>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</si>
  <si>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</si>
  <si>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</si>
  <si>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</si>
  <si>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</si>
  <si>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</si>
  <si>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</si>
  <si>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</si>
  <si>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</si>
  <si>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</si>
  <si>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</si>
  <si>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</si>
  <si>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</si>
  <si>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</si>
  <si>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</si>
  <si>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</si>
  <si>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</si>
  <si>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</si>
  <si>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</si>
  <si>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</si>
  <si>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</si>
  <si>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</si>
  <si>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</si>
  <si>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</si>
  <si>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</si>
  <si>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</si>
  <si>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</si>
  <si>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</si>
  <si>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</si>
  <si>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</si>
  <si>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</si>
  <si>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</si>
  <si>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</si>
  <si>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</si>
  <si>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</si>
  <si>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</si>
  <si>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</si>
  <si>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</si>
  <si>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</si>
  <si>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</si>
  <si>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</si>
  <si>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</si>
  <si>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</si>
  <si>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</si>
  <si>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</si>
  <si>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</si>
  <si>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</si>
  <si>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</si>
  <si>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</si>
  <si>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</si>
  <si>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</si>
  <si>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</si>
  <si>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</si>
  <si>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</si>
  <si>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</si>
  <si>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</si>
  <si>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</si>
  <si>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</si>
  <si>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</si>
  <si>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</si>
  <si>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</si>
  <si>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</si>
  <si>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</si>
  <si>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</si>
  <si>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</si>
  <si>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</si>
  <si>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</si>
  <si>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</si>
  <si>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</si>
  <si>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</si>
  <si>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</si>
  <si>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</si>
  <si>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</si>
  <si>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</si>
  <si>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</si>
  <si>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</si>
  <si>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</si>
  <si>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</si>
  <si>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</si>
  <si>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</si>
  <si>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</si>
  <si>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</si>
  <si>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</si>
  <si>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</si>
  <si>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</si>
  <si>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</si>
  <si>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</si>
  <si>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</si>
  <si>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</si>
  <si>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</si>
  <si>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</si>
  <si>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</si>
  <si>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</si>
  <si>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</si>
  <si>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</si>
  <si>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</si>
  <si>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</si>
  <si>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</si>
  <si>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</si>
  <si>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</si>
  <si>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</si>
  <si>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</si>
  <si>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</si>
  <si>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</si>
  <si>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</si>
  <si>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</si>
  <si>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</si>
  <si>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</si>
  <si>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</si>
  <si>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</si>
  <si>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</si>
  <si>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</si>
  <si>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</si>
  <si>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</si>
  <si>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</si>
  <si>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</si>
  <si>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</si>
  <si>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</si>
  <si>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</si>
  <si>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</si>
  <si>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</si>
  <si>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</si>
  <si>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</si>
  <si>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</si>
  <si>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</si>
  <si>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</si>
  <si>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</si>
  <si>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</si>
  <si>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</si>
  <si>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</si>
  <si>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</si>
  <si>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</si>
  <si>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</si>
  <si>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</si>
  <si>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</si>
  <si>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</si>
  <si>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</si>
  <si>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</si>
  <si>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</si>
  <si>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</si>
  <si>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</si>
  <si>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</si>
  <si>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</si>
  <si>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</si>
  <si>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</si>
  <si>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</si>
  <si>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</si>
  <si>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</si>
  <si>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</si>
  <si>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</si>
  <si>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</si>
  <si>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</si>
  <si>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</si>
  <si>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</si>
  <si>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</si>
  <si>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</si>
  <si>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</si>
  <si>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</si>
  <si>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</si>
  <si>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</si>
  <si>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</si>
  <si>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</si>
  <si>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</si>
  <si>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</si>
  <si>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</si>
  <si>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</si>
  <si>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</si>
  <si>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</si>
  <si>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</si>
  <si>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</si>
  <si>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</si>
  <si>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</si>
  <si>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</si>
  <si>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</si>
  <si>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</si>
  <si>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</si>
  <si>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</si>
  <si>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</si>
  <si>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</si>
  <si>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</si>
  <si>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</si>
  <si>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</si>
  <si>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</si>
  <si>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</si>
  <si>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</si>
  <si>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</si>
  <si>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</si>
  <si>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</si>
  <si>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</si>
  <si>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</si>
  <si>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</si>
  <si>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</si>
  <si>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</si>
  <si>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</si>
  <si>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</si>
  <si>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</si>
  <si>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</si>
  <si>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</si>
  <si>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</si>
  <si>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</si>
  <si>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</si>
  <si>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</si>
  <si>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</si>
  <si>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</si>
  <si>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</si>
  <si>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</si>
  <si>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</si>
  <si>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</si>
  <si>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</si>
  <si>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</si>
  <si>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</si>
  <si>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</si>
  <si>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</si>
  <si>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</si>
  <si>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</si>
  <si>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</si>
  <si>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</si>
  <si>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</si>
  <si>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</si>
  <si>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</si>
  <si>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</si>
  <si>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</si>
  <si>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</si>
  <si>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</si>
  <si>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</si>
  <si>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</si>
  <si>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</si>
  <si>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</si>
  <si>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</si>
  <si>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</si>
  <si>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</si>
  <si>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</si>
  <si>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</si>
  <si>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</si>
  <si>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</si>
  <si>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</si>
  <si>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</si>
  <si>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</si>
  <si>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</si>
  <si>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</si>
  <si>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</si>
  <si>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</si>
  <si>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</si>
  <si>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</si>
  <si>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</si>
  <si>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</si>
  <si>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</si>
  <si>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</si>
  <si>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</si>
  <si>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</si>
  <si>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</si>
  <si>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</si>
  <si>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</si>
  <si>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</si>
  <si>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</si>
  <si>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</si>
  <si>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</si>
  <si>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</si>
  <si>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</si>
  <si>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</si>
  <si>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</si>
  <si>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</si>
  <si>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</si>
  <si>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</si>
  <si>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</si>
  <si>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</si>
  <si>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</si>
  <si>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</si>
  <si>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</si>
  <si>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</si>
  <si>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</si>
  <si>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</si>
  <si>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</si>
  <si>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</si>
  <si>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</si>
  <si>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</si>
  <si>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</si>
  <si>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</si>
  <si>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</si>
  <si>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</si>
  <si>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</si>
  <si>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</si>
  <si>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</si>
  <si>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</si>
  <si>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</si>
  <si>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</si>
  <si>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</si>
  <si>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</si>
  <si>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</si>
  <si>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</si>
  <si>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</si>
  <si>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</si>
  <si>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</si>
  <si>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</si>
  <si>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</si>
  <si>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</si>
  <si>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</si>
  <si>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</si>
  <si>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</si>
  <si>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</si>
  <si>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</si>
  <si>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</si>
  <si>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</si>
  <si>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</si>
  <si>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</si>
  <si>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</si>
  <si>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</si>
  <si>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</si>
  <si>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</si>
  <si>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</si>
  <si>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</si>
  <si>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</si>
  <si>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</si>
  <si>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</si>
  <si>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</si>
  <si>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</si>
  <si>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</si>
  <si>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</si>
  <si>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</si>
  <si>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</si>
  <si>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</si>
  <si>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</si>
  <si>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</si>
  <si>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</si>
  <si>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</si>
  <si>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</si>
  <si>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</si>
  <si>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</si>
  <si>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</si>
  <si>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</si>
  <si>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</si>
  <si>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</si>
  <si>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</si>
  <si>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</si>
  <si>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</si>
  <si>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</si>
  <si>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</si>
  <si>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</si>
  <si>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</si>
  <si>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</si>
  <si>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</si>
  <si>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</si>
  <si>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</si>
  <si>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</si>
  <si>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</si>
  <si>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</si>
  <si>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</si>
  <si>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</si>
  <si>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</si>
  <si>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</si>
  <si>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</si>
  <si>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</si>
  <si>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</si>
  <si>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</si>
  <si>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</si>
  <si>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</si>
  <si>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</si>
  <si>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</si>
  <si>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</si>
  <si>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</si>
  <si>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</si>
  <si>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</si>
  <si>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</si>
  <si>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</si>
  <si>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</si>
  <si>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</si>
  <si>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</si>
  <si>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</si>
  <si>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</si>
  <si>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</si>
  <si>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</si>
  <si>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</si>
  <si>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</si>
  <si>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</si>
  <si>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</si>
  <si>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</si>
  <si>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</si>
  <si>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</si>
  <si>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</si>
  <si>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</si>
  <si>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</si>
  <si>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</si>
  <si>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</si>
  <si>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</si>
  <si>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</si>
  <si>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</si>
  <si>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</si>
  <si>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</si>
  <si>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</si>
  <si>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</si>
  <si>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</si>
  <si>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</si>
  <si>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</si>
  <si>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</si>
  <si>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</si>
  <si>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</si>
  <si>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</si>
  <si>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</si>
  <si>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</si>
  <si>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</si>
  <si>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</si>
  <si>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</si>
  <si>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</si>
  <si>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</si>
  <si>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</si>
  <si>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</si>
  <si>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</si>
  <si>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</si>
  <si>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</si>
  <si>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</si>
  <si>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</si>
  <si>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</si>
  <si>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</si>
  <si>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</si>
  <si>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</si>
  <si>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</si>
  <si>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</si>
  <si>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</si>
  <si>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</si>
  <si>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</si>
  <si>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</si>
  <si>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</si>
  <si>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</si>
  <si>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</si>
  <si>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</si>
  <si>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</si>
  <si>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</si>
  <si>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</si>
  <si>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</si>
  <si>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</si>
  <si>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</si>
  <si>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</si>
  <si>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</si>
  <si>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</si>
  <si>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</si>
  <si>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</si>
  <si>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</si>
  <si>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</si>
  <si>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</si>
  <si>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</si>
  <si>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</si>
  <si>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</si>
  <si>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</si>
  <si>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</si>
  <si>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</si>
  <si>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</si>
  <si>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</si>
  <si>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</si>
  <si>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</si>
  <si>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</si>
  <si>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</si>
  <si>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</si>
  <si>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</si>
  <si>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</si>
  <si>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</si>
  <si>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</si>
  <si>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</si>
  <si>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</si>
  <si>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</si>
  <si>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</si>
  <si>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</si>
  <si>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</si>
  <si>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</si>
  <si>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</si>
  <si>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</si>
  <si>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</si>
  <si>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</si>
  <si>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</si>
  <si>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</si>
  <si>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</si>
  <si>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</si>
  <si>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</si>
  <si>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</si>
  <si>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</si>
  <si>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</si>
  <si>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</si>
  <si>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</si>
  <si>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</si>
  <si>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</si>
  <si>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</si>
  <si>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</si>
  <si>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</si>
  <si>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</si>
  <si>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</si>
  <si>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</si>
  <si>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</si>
  <si>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</si>
  <si>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</si>
  <si>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</si>
  <si>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</si>
  <si>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</si>
  <si>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</si>
  <si>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</si>
  <si>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</si>
  <si>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</si>
  <si>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</si>
  <si>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</si>
  <si>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</si>
  <si>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</si>
  <si>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</si>
  <si>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</si>
  <si>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</si>
  <si>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</si>
  <si>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</si>
  <si>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</si>
  <si>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</si>
  <si>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</si>
  <si>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</si>
  <si>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</si>
  <si>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</si>
  <si>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</si>
  <si>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</si>
  <si>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</si>
  <si>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</si>
  <si>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</si>
  <si>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</si>
  <si>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</si>
  <si>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</si>
  <si>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</si>
  <si>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</si>
  <si>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</si>
  <si>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</si>
  <si>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</si>
  <si>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</si>
  <si>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</si>
  <si>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</si>
  <si>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</si>
  <si>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</si>
  <si>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</si>
  <si>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</si>
  <si>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</si>
  <si>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</si>
  <si>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</si>
  <si>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</si>
  <si>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</si>
  <si>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</si>
  <si>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</si>
  <si>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</si>
  <si>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</si>
  <si>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</si>
  <si>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</si>
  <si>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</si>
  <si>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</si>
  <si>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</si>
  <si>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</si>
  <si>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</si>
  <si>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</si>
  <si>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</si>
  <si>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</si>
  <si>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</si>
  <si>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</si>
  <si>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</si>
  <si>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</si>
  <si>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</si>
  <si>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</si>
  <si>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</si>
  <si>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</si>
  <si>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</si>
  <si>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</si>
  <si>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</si>
  <si>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</si>
  <si>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</si>
  <si>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</si>
  <si>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</si>
  <si>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</si>
  <si>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</si>
  <si>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</si>
  <si>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</si>
  <si>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</si>
  <si>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</si>
  <si>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</si>
  <si>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</si>
  <si>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</si>
  <si>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</si>
  <si>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</si>
  <si>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</si>
  <si>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</si>
  <si>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</si>
  <si>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</si>
  <si>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</si>
  <si>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</si>
  <si>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</si>
  <si>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</si>
  <si>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</si>
  <si>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</si>
  <si>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</si>
  <si>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</si>
  <si>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</si>
  <si>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</si>
  <si>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</si>
  <si>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</si>
  <si>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</si>
  <si>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</si>
  <si>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</si>
  <si>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</si>
  <si>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</si>
  <si>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</si>
  <si>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</si>
  <si>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</si>
  <si>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</si>
  <si>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</si>
  <si>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</si>
  <si>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</si>
  <si>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</si>
  <si>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</si>
  <si>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</si>
  <si>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</si>
  <si>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</si>
  <si>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</si>
  <si>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</si>
  <si>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</si>
  <si>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</si>
  <si>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</si>
  <si>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</si>
  <si>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</si>
  <si>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</si>
  <si>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</si>
  <si>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</si>
  <si>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</si>
  <si>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</si>
  <si>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</si>
  <si>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</si>
  <si>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</si>
  <si>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</si>
  <si>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</si>
  <si>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</si>
  <si>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</si>
  <si>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</si>
  <si>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</si>
  <si>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</si>
  <si>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</si>
  <si>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</si>
  <si>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</si>
  <si>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</si>
  <si>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</si>
  <si>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</si>
  <si>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</si>
  <si>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</si>
  <si>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</si>
  <si>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</si>
  <si>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</si>
  <si>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</si>
  <si>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</si>
  <si>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</si>
  <si>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</si>
  <si>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</si>
  <si>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</si>
  <si>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</si>
  <si>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</si>
  <si>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</si>
  <si>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</si>
  <si>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</si>
  <si>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</si>
  <si>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</si>
  <si>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</si>
  <si>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</si>
  <si>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</si>
  <si>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</si>
  <si>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</si>
  <si>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</si>
  <si>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</si>
  <si>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</si>
  <si>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</si>
  <si>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</si>
  <si>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</si>
  <si>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</si>
  <si>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</si>
  <si>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</si>
  <si>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</si>
  <si>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</si>
  <si>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</si>
  <si>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</si>
  <si>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</si>
  <si>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</si>
  <si>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</si>
  <si>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</si>
  <si>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</si>
  <si>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</si>
  <si>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</si>
  <si>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</si>
  <si>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</si>
  <si>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</si>
  <si>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</si>
  <si>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</si>
  <si>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</si>
  <si>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</si>
  <si>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</si>
  <si>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</si>
  <si>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</si>
  <si>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</si>
  <si>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</si>
  <si>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</si>
  <si>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</si>
  <si>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</si>
  <si>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</si>
  <si>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</si>
  <si>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</si>
  <si>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</si>
  <si>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</si>
  <si>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</si>
  <si>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</si>
  <si>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</si>
  <si>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</si>
  <si>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</si>
  <si>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</si>
  <si>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</si>
  <si>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</si>
  <si>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</si>
  <si>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</si>
  <si>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</si>
  <si>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</si>
  <si>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</si>
  <si>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</si>
  <si>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</si>
  <si>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</si>
  <si>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</si>
  <si>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PCM-20251102-00001522</t>
  </si>
  <si>
    <t>LTE sector flapping due to loss issue / rectifier modules under arrange // ETA 60 min</t>
  </si>
  <si>
    <t>PCM-20251102-00001528</t>
  </si>
  <si>
    <t>LTE sector flapping due to loss issue / rectifier modules under arrange // ETA 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</si>
  <si>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</si>
  <si>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</si>
  <si>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</si>
  <si>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</si>
  <si>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</si>
  <si>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</si>
  <si>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PCM-20251102-00001436</t>
  </si>
  <si>
    <t>minor</t>
  </si>
  <si>
    <t>lte sector down due to rec Module under Arrangment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</si>
</sst>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5" totalsRowShown="0" headerRowDxfId="48" dataDxfId="47" headerRowBorderDxfId="45" tableBorderDxfId="46" totalsRowBorderDxfId="44">
  <autoFilter ref="A1:L9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 totalsRowShown="0" headerRowDxfId="15" dataDxfId="14" headerRowBorderDxfId="12" tableBorderDxfId="13">
  <autoFilter ref="A1:L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A3" sqref="A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300.90319456018187</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45963.851620486108</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45963.851620486108</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45963.851620486108</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45963.851620486108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45963.851620486108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45963.851620486108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45963.851620486108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45963.851620486108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45963.851620486108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45963.851620486108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45963.851620486108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45963.851620486108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45963.851620486108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45963.851620486108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45963.851620486108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45963.851620486108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45963.851620486108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45963.851620486108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45963.851620486108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45963.851620486108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45963.851620486108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45963.851620486108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45963.851620486108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45963.851620486108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45963.851620486108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45963.851620486108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45963.851620486108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45963.851620486108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45963.851620486108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45963.851620486108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45963.851620486108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45963.851620486108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45963.851620486108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45963.851620486108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45963.851620486108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45963.851620486108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45963.851620486108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45963.851620486108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45963.851620486108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45963.851620486108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45963.851620486108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45963.851620486108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45963.851620486108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45963.851620486108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45963.851620486108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45963.851620486108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45963.851620486108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45963.851620486108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45963.851620486108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45963.851620486108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45963.851620486108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45963.851620486108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45963.851620486108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45963.851620486108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45963.851620486108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45963.851620486108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45963.851620486108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45963.851620486108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45963.851620486108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45963.851620486108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45963.851620486108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45963.851620486108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45963.851620486108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45963.851620486108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45963.851620486108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45963.851620486108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45963.851620486108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45963.851620486108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45963.851620486108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45963.851620486108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45963.851620486108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45963.851620486108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45963.851620486108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45963.851620486108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45963.851620486108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45963.851620486108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45963.851620486108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45963.851620486108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45963.851620486108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45963.851620486108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45963.851620486108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45963.851620486108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45963.851620486108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45963.851620486108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45963.851620486108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45963.851620486108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45963.851620486108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45963.851620486108</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45963.851620486108</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45963.851620486108</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45963.851620486108</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45963.851620486108</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45963.851620486108</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45963.851620486108</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45963.851620486108</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45963.851620486108</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45963.851620486108</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45963.851620486108</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45963.851620486108</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45963.851620486108</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45963.851620486108</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45963.851620486108</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45963.851620486108</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45963.851620486108</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45963.851620486108</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45963.851620486108</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45963.851620486108</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45963.851620486108</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45963.851620486108</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45963.851620486108</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84561E02-5A39-4A4B-975F-24BF85B64FD2}"/>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138.85178252314654</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5.1095371527771931</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45963.851620486108</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45963.851620486108</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45963.851620486108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45963.851620486108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45963.851620486108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45963.851620486108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45963.851620486108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45963.851620486108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45963.851620486108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45963.851620486108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45963.851620486108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45963.851620486108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45963.851620486108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45963.851620486108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45963.851620486108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45963.851620486108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45963.851620486108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45963.851620486108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45963.851620486108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45963.851620486108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45963.851620486108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45963.851620486108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45963.851620486108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45963.851620486108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45963.851620486108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45963.851620486108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45963.851620486108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45963.851620486108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45963.851620486108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45963.851620486108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45963.851620486108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45963.851620486108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45963.851620486108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45963.851620486108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45963.851620486108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45963.851620486108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45963.851620486108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45963.851620486108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45963.851620486108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45963.851620486108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45963.851620486108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45963.851620486108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45963.851620486108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45963.851620486108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45963.851620486108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45963.851620486108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45963.851620486108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45963.851620486108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45963.851620486108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45963.851620486108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45963.851620486108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45963.851620486108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45963.851620486108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45963.851620486108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45963.851620486108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45963.851620486108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45963.851620486108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45963.851620486108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45963.851620486108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45963.851620486108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45963.851620486108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45963.851620486108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45963.851620486108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45963.851620486108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45963.851620486108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45963.851620486108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45963.851620486108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45963.851620486108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45963.851620486108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45963.851620486108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45963.851620486108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45963.851620486108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45963.851620486108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45963.851620486108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45963.851620486108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45963.851620486108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45963.851620486108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45963.851620486108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45963.851620486108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45963.851620486108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45963.851620486108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45963.851620486108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45963.851620486108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45963.851620486108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45963.851620486108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45963.851620486108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45963.851620486108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45963.851620486108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45963.851620486108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45963.851620486108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45963.851620486108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45963.851620486108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45963.851620486108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45963.851620486108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45963.851620486108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45963.851620486108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45963.851620486108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45963.851620486108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45963.851620486108</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45963.851620486108</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45963.851620486108</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45963.851620486108</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45963.851620486108</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45963.851620486108</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45963.851620486108</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45963.851620486108</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45963.851620486108</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45963.851620486108</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45963.851620486108</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45963.851620486108</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45963.851620486108</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45963.851620486108</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45963.851620486108</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45963.851620486108</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45963.851620486108</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45963.851620486108</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45963.851620486108</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45963.851620486108</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45963.851620486108</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45963.851620486108</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45963.851620486108</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45963.851620486108</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45963.851620486108</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45963.851620486108</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45963.851620486108</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45963.851620486108</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45963.851620486108</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45963.851620486108</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45963.851620486108</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45963.851620486108</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45963.851620486108</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45963.851620486108</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F5" sqref="F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45963.851620486108</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45963.851620486108</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45963.851620486108</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45963.851620486108</v>
      </c>
      <c r="H5" s="22"/>
      <c r="I5" s="19" t="str">
        <f>IFERROR(VLOOKUP(D5,DB!A:F,6,0),"")</f>
        <v/>
      </c>
      <c r="J5" s="18" t="str">
        <f>IFERROR(VLOOKUP(D5,DB!A:G,7,0),"")</f>
        <v/>
      </c>
      <c r="K5" s="46"/>
      <c r="L5" s="23" t="str">
        <f>IFERROR(VLOOKUP(D5,DB!A:I,9,0),"")</f>
        <v/>
      </c>
    </row>
    <row r="6" spans="1:13" ht="15" customHeight="1">
      <c r="A6" s="19"/>
      <c r="B6" s="62" t="str">
        <f>IFERROR(VLOOKUP(D6,DB!A:K,11,0),"")</f>
        <v/>
      </c>
      <c r="C6" s="18"/>
      <c r="D6" s="62"/>
      <c r="E6" s="18"/>
      <c r="F6" s="20"/>
      <c r="G6" s="21">
        <f t="shared" ca="1" si="0"/>
        <v>45963.851620486108</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45963.851620486108</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45963.851620486108</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45963.851620486108</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45963.851620486108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45963.851620486108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45963.851620486108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45963.851620486108</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45963.851620486108</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45963.851620486108</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45963.851620486108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45963.851620486108</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45963.851620486108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45963.851620486108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45963.851620486108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45963.851620486108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45963.851620486108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45963.851620486108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45963.851620486108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45963.851620486108</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45963.851620486108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45963.851620486108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45963.851620486108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45963.851620486108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45963.851620486108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45963.851620486108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45963.851620486108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45963.851620486108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45963.851620486108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45963.851620486108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45963.851620486108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45963.851620486108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45963.851620486108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45963.851620486108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45963.851620486108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45963.851620486108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45963.851620486108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45963.851620486108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45963.851620486108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45963.851620486108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45963.851620486108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45963.851620486108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45963.851620486108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45963.851620486108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45963.851620486108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45963.851620486108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45963.851620486108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45963.851620486108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45963.851620486108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45963.851620486108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45963.851620486108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45963.851620486108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45963.851620486108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45963.851620486108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45963.851620486108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45963.851620486108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45963.851620486108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45963.851620486108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45963.851620486108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45963.851620486108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45963.851620486108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45963.851620486108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45963.851620486108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45963.851620486108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45963.851620486108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45963.851620486108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45963.851620486108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45963.851620486108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45963.851620486108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45963.851620486108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45963.851620486108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45963.851620486108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45963.851620486108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45963.851620486108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45963.851620486108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45963.851620486108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45963.851620486108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45963.851620486108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45963.851620486108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45963.851620486108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45963.851620486108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45963.851620486108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45963.851620486108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45963.851620486108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45963.851620486108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45963.851620486108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45963.851620486108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45963.851620486108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45963.851620486108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45963.851620486108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45963.851620486108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45963.851620486108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45963.851620486108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45963.851620486108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45963.851620486108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45963.851620486108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45963.851620486108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45963.851620486108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45963.851620486108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45963.851620486108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45963.851620486108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45963.851620486108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45963.851620486108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45963.851620486108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45963.851620486108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45963.851620486108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45963.851620486108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45963.851620486108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45963.851620486108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45963.851620486108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45963.851620486108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45963.851620486108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45963.851620486108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45963.851620486108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45963.851620486108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45963.851620486108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45963.851620486108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45963.851620486108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45963.851620486108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45963.851620486108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45963.851620486108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45963.851620486108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45963.851620486108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45963.851620486108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45963.851620486108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45963.851620486108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45963.851620486108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45963.851620486108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45963.851620486108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45963.851620486108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45963.851620486108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45963.851620486108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45963.851620486108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45963.851620486108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45963.851620486108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45963.851620486108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45963.851620486108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45963.851620486108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45963.851620486108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45963.851620486108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45963.851620486108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45963.851620486108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45963.851620486108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45963.851620486108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45963.851620486108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45963.851620486108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45963.851620486108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45963.851620486108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45963.851620486108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45963.851620486108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45963.851620486108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45963.851620486108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45963.851620486108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45963.851620486108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45963.851620486108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45963.851620486108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45963.851620486108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45963.851620486108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45963.851620486108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45963.851620486108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45963.851620486108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45963.851620486108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45963.851620486108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45963.851620486108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45963.851620486108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45963.851620486108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45963.851620486108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45963.851620486108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45963.851620486108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45963.851620486108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45963.851620486108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45963.851620486108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45963.851620486108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45963.851620486108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45963.851620486108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45963.851620486108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45963.851620486108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45963.851620486108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45963.851620486108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45963.851620486108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45963.851620486108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45963.851620486108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45963.851620486108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45963.851620486108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45963.851620486108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45963.851620486108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45963.851620486108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45963.851620486108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45963.851620486108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45963.851620486108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45963.851620486108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45963.851620486108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45963.851620486108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45963.851620486108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45963.851620486108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45963.851620486108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45963.851620486108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45963.851620486108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45963.851620486108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45963.851620486108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45963.851620486108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45963.851620486108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45963.851620486108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45963.851620486108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45963.851620486108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45963.851620486108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45963.851620486108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45963.851620486108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45963.851620486108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45963.851620486108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45963.851620486108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45963.851620486108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45963.851620486108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45963.851620486108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45963.851620486108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45963.851620486108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45963.851620486108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45963.851620486108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45963.851620486108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45963.851620486108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45963.851620486108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45963.851620486108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45963.851620486108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45963.851620486108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45963.851620486108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45963.851620486108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45963.851620486108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45963.851620486108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45963.851620486108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45963.851620486108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45963.851620486108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45963.851620486108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45963.851620486108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45963.851620486108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45963.851620486108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45963.851620486108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45963.851620486108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45963.851620486108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45963.851620486108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45963.851620486108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45963.851620486108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45963.851620486108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45963.851620486108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45963.851620486108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45963.851620486108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45963.851620486108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45963.851620486108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45963.851620486108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45963.851620486108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45963.851620486108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45963.851620486108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45963.851620486108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45963.851620486108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45963.851620486108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45963.851620486108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45963.851620486108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45963.851620486108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45963.851620486108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45963.851620486108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45963.851620486108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45963.851620486108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45963.851620486108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45963.851620486108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45963.851620486108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45963.851620486108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45963.851620486108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45963.851620486108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45963.851620486108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45963.851620486108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45963.851620486108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45963.851620486108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45963.851620486108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45963.851620486108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45963.851620486108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45963.851620486108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45963.851620486108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45963.851620486108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45963.851620486108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45963.851620486108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45963.851620486108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45963.851620486108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45963.851620486108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45963.851620486108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45963.851620486108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45963.851620486108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45963.851620486108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45963.851620486108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45963.851620486108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45963.851620486108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45963.851620486108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45963.851620486108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45963.851620486108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45963.851620486108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45963.851620486108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45963.851620486108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45963.851620486108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45963.851620486108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45963.851620486108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45963.851620486108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45963.851620486108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45963.851620486108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45963.851620486108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45963.851620486108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45963.851620486108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45963.851620486108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45963.851620486108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45963.851620486108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45963.851620486108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45963.851620486108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45963.851620486108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45963.851620486108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45963.851620486108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45963.851620486108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45963.851620486108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45963.851620486108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45963.851620486108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45963.851620486108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45963.851620486108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45963.851620486108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45963.851620486108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45963.851620486108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45963.851620486108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45963.851620486108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45963.851620486108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45963.851620486108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45963.851620486108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45963.851620486108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45963.851620486108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45963.851620486108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45963.851620486108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45963.851620486108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45963.851620486108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45963.851620486108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45963.851620486108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45963.851620486108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45963.851620486108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45963.851620486108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45963.851620486108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45963.851620486108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45963.851620486108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45963.851620486108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45963.851620486108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45963.851620486108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45963.851620486108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45963.851620486108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45963.851620486108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45963.851620486108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45963.851620486108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45963.851620486108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45963.851620486108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45963.851620486108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45963.851620486108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45963.851620486108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45963.851620486108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45963.851620486108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45963.851620486108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45963.851620486108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45963.851620486108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45963.851620486108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45963.851620486108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45963.851620486108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45963.851620486108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45963.851620486108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45963.851620486108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45963.851620486108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45963.851620486108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45963.851620486108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45963.851620486108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45963.851620486108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45963.851620486108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45963.851620486108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45963.851620486108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45963.851620486108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45963.851620486108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45963.851620486108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45963.851620486108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45963.851620486108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45963.851620486108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45963.851620486108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45963.851620486108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45963.851620486108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45963.851620486108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45963.851620486108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45963.851620486108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45963.851620486108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45963.851620486108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45963.851620486108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45963.851620486108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45963.851620486108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45963.851620486108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45963.851620486108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45963.851620486108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45963.851620486108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45963.851620486108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45963.851620486108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45963.851620486108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45963.851620486108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45963.851620486108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45963.851620486108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45963.851620486108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45963.851620486108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45963.851620486108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45963.851620486108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45963.851620486108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45963.851620486108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45963.851620486108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45963.851620486108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45963.851620486108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45963.851620486108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45963.851620486108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45963.851620486108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45963.851620486108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45963.851620486108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45963.851620486108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45963.851620486108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45963.851620486108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45963.851620486108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45963.851620486108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45963.851620486108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45963.851620486108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45963.851620486108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45963.851620486108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45963.851620486108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45963.851620486108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45963.851620486108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45963.851620486108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45963.851620486108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45963.851620486108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45963.851620486108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45963.851620486108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45963.851620486108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45963.851620486108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45963.851620486108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45963.851620486108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45963.851620486108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45963.851620486108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45963.851620486108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45963.851620486108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45963.851620486108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45963.851620486108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45963.851620486108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45963.851620486108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45963.851620486108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45963.851620486108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45963.851620486108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45963.851620486108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45963.851620486108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45963.851620486108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45963.851620486108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45963.851620486108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45963.851620486108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45963.851620486108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45963.851620486108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45963.851620486108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45963.851620486108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45963.851620486108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45963.851620486108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45963.851620486108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45963.851620486108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45963.851620486108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45963.851620486108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45963.851620486108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45963.851620486108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45963.851620486108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45963.851620486108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45963.851620486108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45963.851620486108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45963.851620486108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45963.851620486108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45963.851620486108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45963.851620486108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45963.851620486108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45963.851620486108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45963.851620486108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45963.851620486108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45963.851620486108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45963.851620486108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45963.851620486108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45963.851620486108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45963.851620486108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45963.851620486108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45963.851620486108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45963.851620486108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45963.851620486108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45963.851620486108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45963.851620486108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45963.851620486108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45963.851620486108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45963.851620486108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45963.851620486108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45963.851620486108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45963.851620486108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45963.851620486108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45963.851620486108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45963.851620486108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45963.851620486108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45963.851620486108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45963.851620486108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45963.851620486108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45963.851620486108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45963.851620486108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45963.851620486108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45963.851620486108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45963.851620486108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45963.851620486108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45963.851620486108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45963.851620486108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45963.851620486108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45963.851620486108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45963.851620486108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45963.851620486108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45963.851620486108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45963.851620486108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45963.851620486108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45963.851620486108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45963.851620486108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45963.851620486108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45963.851620486108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45963.851620486108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45963.851620486108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45963.851620486108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45963.851620486108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45963.851620486108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45963.851620486108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45963.851620486108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45963.851620486108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45963.851620486108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45963.851620486108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45963.851620486108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45963.851620486108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45963.851620486108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45963.851620486108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45963.851620486108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45963.851620486108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45963.851620486108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45963.851620486108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45963.851620486108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45963.851620486108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45963.851620486108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45963.851620486108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45963.851620486108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45963.851620486108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45963.851620486108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45963.851620486108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45963.851620486108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45963.851620486108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45963.851620486108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45963.851620486108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45963.851620486108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45963.851620486108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45963.851620486108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45963.851620486108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45963.851620486108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45963.851620486108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45963.851620486108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45963.851620486108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45963.851620486108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45963.851620486108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45963.851620486108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45963.851620486108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45963.851620486108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45963.851620486108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45963.851620486108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45963.851620486108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45963.851620486108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45963.851620486108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45963.851620486108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45963.851620486108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45963.851620486108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45963.851620486108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45963.851620486108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45963.851620486108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45963.851620486108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45963.851620486108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45963.851620486108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45963.851620486108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45963.851620486108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45963.851620486108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45963.851620486108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45963.851620486108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45963.851620486108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45963.851620486108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45963.851620486108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45963.851620486108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45963.851620486108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45963.851620486108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45963.851620486108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45963.851620486108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45963.851620486108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45963.851620486108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45963.851620486108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45963.851620486108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45963.851620486108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45963.851620486108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45963.851620486108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45963.851620486108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45963.851620486108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45963.851620486108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45963.851620486108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45963.851620486108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45963.851620486108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45963.851620486108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45963.851620486108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45963.851620486108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45963.851620486108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45963.851620486108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45963.851620486108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45963.851620486108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45963.851620486108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45963.851620486108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45963.851620486108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45963.851620486108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45963.851620486108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45963.851620486108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45963.851620486108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45963.851620486108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45963.851620486108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45963.851620486108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45963.851620486108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45963.851620486108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45963.851620486108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45963.851620486108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45963.851620486108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45963.851620486108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45963.851620486108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45963.851620486108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45963.851620486108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45963.851620486108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45963.851620486108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45963.851620486108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45963.851620486108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45963.851620486108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45963.851620486108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45963.851620486108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45963.851620486108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45963.851620486108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45963.851620486108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45963.851620486108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45963.851620486108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45963.851620486108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45963.851620486108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45963.851620486108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45963.851620486108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45963.851620486108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45963.851620486108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45963.851620486108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45963.851620486108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45963.851620486108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45963.851620486108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45963.851620486108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45963.851620486108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45963.851620486108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45963.851620486108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45963.851620486108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45963.851620486108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45963.851620486108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45963.851620486108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45963.851620486108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45963.851620486108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45963.851620486108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45963.851620486108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45963.851620486108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45963.851620486108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45963.851620486108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45963.851620486108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45963.851620486108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45963.851620486108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45963.851620486108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45963.851620486108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45963.851620486108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45963.851620486108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45963.851620486108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45963.851620486108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45963.851620486108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45963.851620486108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45963.851620486108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45963.851620486108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45963.851620486108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45963.851620486108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45963.851620486108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45963.851620486108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45963.851620486108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45963.851620486108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45963.851620486108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45963.851620486108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45963.851620486108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45963.851620486108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45963.851620486108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45963.851620486108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45963.851620486108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45963.851620486108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45963.851620486108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45963.851620486108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45963.851620486108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45963.851620486108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45963.851620486108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45963.851620486108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45963.851620486108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45963.851620486108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45963.851620486108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45963.851620486108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45963.851620486108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45963.851620486108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45963.851620486108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45963.851620486108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45963.851620486108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45963.851620486108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45963.851620486108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45963.851620486108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45963.851620486108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45963.851620486108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45963.851620486108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45963.851620486108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45963.851620486108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45963.851620486108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45963.851620486108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45963.851620486108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45963.851620486108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45963.851620486108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45963.851620486108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45963.851620486108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45963.851620486108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45963.851620486108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45963.851620486108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45963.851620486108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45963.851620486108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45963.851620486108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45963.851620486108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45963.851620486108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45963.851620486108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45963.851620486108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45963.851620486108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45963.851620486108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45963.851620486108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45963.851620486108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45963.851620486108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45963.851620486108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45963.851620486108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45963.851620486108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45963.851620486108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45963.851620486108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45963.851620486108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45963.851620486108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45963.851620486108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45963.851620486108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45963.851620486108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45963.851620486108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45963.851620486108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45963.851620486108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45963.851620486108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45963.851620486108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45963.851620486108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45963.851620486108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45963.851620486108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45963.851620486108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45963.851620486108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45963.851620486108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45963.851620486108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45963.851620486108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45963.851620486108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45963.851620486108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45963.851620486108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45963.851620486108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45963.851620486108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45963.851620486108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45963.851620486108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45963.851620486108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45963.851620486108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45963.851620486108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45963.851620486108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45963.851620486108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45963.851620486108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45963.851620486108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45963.851620486108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45963.851620486108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45963.851620486108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45963.851620486108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45963.851620486108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45963.851620486108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45963.851620486108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45963.851620486108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45963.851620486108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45963.851620486108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45963.851620486108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45963.851620486108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45963.851620486108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45963.851620486108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45963.851620486108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45963.851620486108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45963.851620486108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45963.851620486108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45963.851620486108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45963.851620486108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45963.851620486108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45963.851620486108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45963.851620486108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45963.851620486108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45963.851620486108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45963.851620486108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45963.851620486108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45963.851620486108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45963.851620486108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45963.851620486108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45963.851620486108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45963.851620486108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45963.851620486108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45963.851620486108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45963.851620486108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45963.851620486108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45963.851620486108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45963.851620486108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45963.851620486108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45963.851620486108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45963.851620486108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45963.851620486108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45963.851620486108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45963.851620486108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45963.851620486108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45963.851620486108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45963.851620486108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45963.851620486108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45963.851620486108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45963.851620486108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45963.851620486108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45963.851620486108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45963.851620486108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45963.851620486108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45963.851620486108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45963.851620486108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45963.851620486108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45963.851620486108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45963.851620486108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45963.851620486108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45963.851620486108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45963.851620486108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45963.851620486108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45963.851620486108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45963.851620486108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45963.851620486108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45963.851620486108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45963.851620486108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45963.851620486108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45963.851620486108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45963.851620486108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45963.851620486108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45963.851620486108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45963.851620486108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45963.851620486108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45963.851620486108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45963.851620486108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45963.851620486108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45963.851620486108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45963.851620486108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45963.851620486108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45963.851620486108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45963.851620486108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45963.851620486108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45963.851620486108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45963.851620486108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45963.851620486108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45963.851620486108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45963.851620486108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45963.851620486108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45963.851620486108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45963.851620486108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45963.851620486108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45963.851620486108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45963.851620486108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45963.851620486108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45963.851620486108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45963.851620486108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45963.851620486108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45963.851620486108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45963.851620486108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45963.851620486108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45963.851620486108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45963.851620486108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45963.851620486108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45963.851620486108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45963.851620486108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45963.851620486108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45963.851620486108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45963.851620486108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45963.851620486108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45963.851620486108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45963.851620486108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45963.851620486108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45963.851620486108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45963.851620486108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45963.851620486108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45963.851620486108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45963.851620486108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45963.851620486108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45963.851620486108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45963.851620486108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45963.851620486108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45963.851620486108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45963.851620486108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45963.851620486108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45963.851620486108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45963.851620486108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45963.851620486108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45963.851620486108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45963.851620486108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45963.851620486108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45963.851620486108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45963.851620486108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45963.851620486108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45963.851620486108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45963.851620486108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45963.851620486108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45963.851620486108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45963.851620486108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45963.851620486108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45963.851620486108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45963.851620486108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45963.851620486108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45963.851620486108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45963.851620486108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45963.851620486108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45963.851620486108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45963.851620486108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45963.851620486108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45963.851620486108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45963.851620486108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45963.851620486108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45963.851620486108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45963.851620486108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45963.851620486108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45963.851620486108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45963.851620486108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45963.851620486108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45963.851620486108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45963.851620486108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45963.851620486108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45963.851620486108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45963.851620486108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45963.851620486108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45963.851620486108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45963.851620486108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45963.851620486108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45963.851620486108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45963.851620486108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45963.851620486108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45963.851620486108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45963.851620486108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45963.851620486108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45963.851620486108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45963.851620486108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45963.851620486108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45963.851620486108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45963.851620486108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45963.851620486108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45963.851620486108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45963.851620486108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45963.851620486108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45963.851620486108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45963.851620486108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45963.851620486108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45963.851620486108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45963.851620486108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45963.851620486108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45963.851620486108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45963.851620486108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45963.851620486108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45963.851620486108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45963.851620486108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45963.851620486108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45963.851620486108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45963.851620486108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45963.851620486108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45963.851620486108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45963.851620486108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45963.851620486108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45963.851620486108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45963.851620486108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45963.851620486108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45963.851620486108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45963.851620486108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45963.851620486108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45963.851620486108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45963.851620486108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45963.851620486108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45963.851620486108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45963.851620486108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45963.851620486108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45963.851620486108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45963.851620486108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45963.851620486108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45963.851620486108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45963.851620486108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45963.851620486108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45963.851620486108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45963.851620486108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45963.851620486108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45963.851620486108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45963.851620486108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45963.851620486108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45963.851620486108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45963.851620486108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45963.851620486108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45963.851620486108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45963.851620486108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45963.851620486108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45963.851620486108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45963.851620486108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45963.851620486108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45963.851620486108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45963.851620486108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45963.851620486108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45963.851620486108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45963.851620486108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45963.851620486108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45963.851620486108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45963.851620486108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45963.851620486108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45963.851620486108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45963.851620486108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45963.851620486108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45963.851620486108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45963.851620486108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45963.851620486108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45963.851620486108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45963.851620486108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45963.851620486108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45963.851620486108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45963.851620486108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45963.851620486108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45963.851620486108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45963.851620486108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45963.851620486108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45963.851620486108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45963.851620486108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45963.851620486108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45963.851620486108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45963.851620486108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45963.851620486108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45963.851620486108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45963.851620486108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45963.851620486108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45963.851620486108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45963.851620486108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45963.851620486108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45963.851620486108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45963.851620486108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45963.851620486108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45963.851620486108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45963.851620486108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45963.851620486108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45963.851620486108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45963.851620486108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45963.851620486108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45963.851620486108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45963.851620486108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45963.851620486108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45963.851620486108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45963.851620486108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45963.851620486108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45963.851620486108</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45963.851620486108</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45963.851620486108</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45963.851620486108</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45963.851620486108</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45963.851620486108</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45963.851620486108</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45963.851620486108</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45963.851620486108</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45963.851620486108</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45963.851620486108</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45963.851620486108</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45963.851620486108</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45963.851620486108</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45963.851620486108</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45963.851620486108</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45963.851620486108</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45963.851620486108</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5"/>
  <sheetViews>
    <sheetView workbookViewId="0">
      <selection activeCell="D7" sqref="D7:D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39107</v>
      </c>
      <c r="B2" s="93" t="str">
        <f>IFERROR(VLOOKUP(D2,DB!A:K,11,0),"")</f>
        <v>R4</v>
      </c>
      <c r="C2" s="96">
        <v>1</v>
      </c>
      <c r="D2" s="93" t="s">
        <v>35092</v>
      </c>
      <c r="E2" s="97" t="s">
        <v>39021</v>
      </c>
      <c r="F2" s="98">
        <v>45703.480717592596</v>
      </c>
      <c r="G2" s="99">
        <f ca="1">IFERROR(NOW()-F2,"")</f>
        <v>260.37090289351181</v>
      </c>
      <c r="H2" s="98">
        <v>45703.474768518521</v>
      </c>
      <c r="I2" s="98" t="str">
        <f>IFERROR(VLOOKUP(D2,DB!A:F,6,0),"")</f>
        <v>SCECO</v>
      </c>
      <c r="J2" s="98" t="str">
        <f>IFERROR(VLOOKUP(D2,DB!A:G,7,0),"")</f>
        <v>Dead</v>
      </c>
      <c r="K2" s="100" t="s">
        <v>39108</v>
      </c>
      <c r="L2" s="93" t="str">
        <f>IFERROR(VLOOKUP(D2,DB!A:I,9,0),"")</f>
        <v>Latis</v>
      </c>
    </row>
    <row r="3" spans="1:16" ht="15" customHeight="1">
      <c r="A3" s="118" t="s">
        <v>39109</v>
      </c>
      <c r="B3" s="118" t="str">
        <f>IFERROR(VLOOKUP(D3,DB!A:K,11,0),"")</f>
        <v>R4</v>
      </c>
      <c r="C3" s="119">
        <v>1</v>
      </c>
      <c r="D3" s="120" t="s">
        <v>29054</v>
      </c>
      <c r="E3" s="97" t="s">
        <v>39021</v>
      </c>
      <c r="F3" s="122">
        <v>45963.6562962963</v>
      </c>
      <c r="G3" s="123">
        <f ca="1">IFERROR(NOW()-F3,"")</f>
        <v>0.19532418980816146</v>
      </c>
      <c r="H3" s="122">
        <v>45963.779872685183</v>
      </c>
      <c r="I3" s="118" t="str">
        <f>IFERROR(VLOOKUP(D3,DB!A:F,6,0),"")</f>
        <v>SCECO</v>
      </c>
      <c r="J3" s="118" t="str">
        <f>IFERROR(VLOOKUP(D3,DB!A:G,7,0),"")</f>
        <v>Dead+Dead</v>
      </c>
      <c r="K3" s="124" t="s">
        <v>39110</v>
      </c>
      <c r="L3" s="120" t="str">
        <f>IFERROR(VLOOKUP(D3,DB!A:I,9,0),"")</f>
        <v>Latis</v>
      </c>
    </row>
    <row r="4" spans="1:16" ht="15" customHeight="1">
      <c r="A4" s="118" t="s">
        <v>39111</v>
      </c>
      <c r="B4" s="118" t="str">
        <f>IFERROR(VLOOKUP(D4,DB!A:K,11,0),"")</f>
        <v>R4</v>
      </c>
      <c r="C4" s="119">
        <v>1</v>
      </c>
      <c r="D4" s="120" t="s">
        <v>34191</v>
      </c>
      <c r="E4" s="97" t="s">
        <v>39021</v>
      </c>
      <c r="F4" s="122">
        <v>45963.657048611109</v>
      </c>
      <c r="G4" s="123">
        <f ca="1">IFERROR(NOW()-F4,"")</f>
        <v>0.194571874999383</v>
      </c>
      <c r="H4" s="122">
        <v>45963.781805555554</v>
      </c>
      <c r="I4" s="118" t="str">
        <f>IFERROR(VLOOKUP(D4,DB!A:F,6,0),"")</f>
        <v>SCECO</v>
      </c>
      <c r="J4" s="118" t="str">
        <f>IFERROR(VLOOKUP(D4,DB!A:G,7,0),"")</f>
        <v>Dead</v>
      </c>
      <c r="K4" s="124" t="s">
        <v>39112</v>
      </c>
      <c r="L4" s="120" t="str">
        <f>IFERROR(VLOOKUP(D4,DB!A:I,9,0),"")</f>
        <v>Latis</v>
      </c>
    </row>
    <row r="5" spans="1:16" ht="15" customHeight="1">
      <c r="A5" s="118"/>
      <c r="B5" s="118" t="str">
        <f>IFERROR(VLOOKUP(D5,DB!A:K,11,0),"")</f>
        <v/>
      </c>
      <c r="C5" s="119"/>
      <c r="D5" s="120"/>
      <c r="E5" s="97" t="s">
        <v>39021</v>
      </c>
      <c r="F5" s="122"/>
      <c r="G5" s="123">
        <f ca="1">IFERROR(NOW()-F5,"")</f>
        <v>45963.851620486108</v>
      </c>
      <c r="H5" s="122"/>
      <c r="I5" s="118" t="str">
        <f>IFERROR(VLOOKUP(D5,DB!A:F,6,0),"")</f>
        <v/>
      </c>
      <c r="J5" s="118" t="str">
        <f>IFERROR(VLOOKUP(D5,DB!A:G,7,0),"")</f>
        <v/>
      </c>
      <c r="K5" s="124"/>
      <c r="L5" s="120" t="str">
        <f>IFERROR(VLOOKUP(D5,DB!A:I,9,0),"")</f>
        <v/>
      </c>
    </row>
    <row r="6" spans="1:16" ht="15" customHeight="1">
      <c r="A6" s="118"/>
      <c r="B6" s="118"/>
      <c r="C6" s="119"/>
      <c r="D6" s="120"/>
      <c r="E6" s="97" t="s">
        <v>39021</v>
      </c>
      <c r="F6" s="122"/>
      <c r="G6" s="123">
        <f ca="1">IFERROR(NOW()-F6,"")</f>
        <v>45963.851620486108</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45963.851620486108</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45963.851620486108</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45963.851620486108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45963.851620486108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45963.851620486108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45963.851620486108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45963.851620486108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45963.851620486108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45963.851620486108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45963.851620486108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97" t="s">
        <v>39021</v>
      </c>
      <c r="F17" s="122"/>
      <c r="G17" s="123">
        <f ca="1">IFERROR(NOW()-F17,"")</f>
        <v>45963.851620486108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45963.851620486108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45963.851620486108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45963.851620486108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45963.851620486108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45963.851620486108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45963.851620486108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93"/>
      <c r="E24" s="121"/>
      <c r="F24" s="122"/>
      <c r="G24" s="123">
        <f ca="1">IFERROR(NOW()-F24,"")</f>
        <v>45963.851620486108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45963.851620486108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45963.851620486108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45963.851620486108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45963.851620486108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75"/>
      <c r="E29" s="121"/>
      <c r="F29" s="122"/>
      <c r="G29" s="123">
        <f ca="1">IFERROR(NOW()-F29,"")</f>
        <v>45963.851620486108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45963.851620486108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45963.851620486108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45963.851620486108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45963.851620486108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45963.851620486108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45963.851620486108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45963.851620486108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45963.851620486108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45963.851620486108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45963.851620486108</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45963.851620486108</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45963.851620486108</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45963.851620486108</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45963.851620486108</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45963.851620486108</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45963.851620486108</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45963.851620486108</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45963.851620486108</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45963.851620486108</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45963.851620486108</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45963.851620486108</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45963.851620486108</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45963.851620486108</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45963.851620486108</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45963.851620486108</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45963.851620486108</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45963.851620486108</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45963.851620486108</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45963.851620486108</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45963.851620486108</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45963.851620486108</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45963.851620486108</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45963.851620486108</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45963.851620486108</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45963.851620486108</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45963.851620486108</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45963.851620486108</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45963.851620486108</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45963.851620486108</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45963.851620486108</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45963.851620486108</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45963.851620486108</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45963.851620486108</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45963.851620486108</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45963.851620486108</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45963.851620486108</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45963.851620486108</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45963.851620486108</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45963.851620486108</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45963.851620486108</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45963.851620486108</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45963.851620486108</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45963.851620486108</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45963.851620486108</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45963.851620486108</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45963.851620486108</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45963.851620486108</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45963.851620486108</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45963.851620486108</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45963.851620486108</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45963.851620486108</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45963.851620486108</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45963.851620486108</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45963.851620486108</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45963.851620486108</v>
      </c>
      <c r="H94" s="122"/>
      <c r="I94" s="118" t="str">
        <f>IFERROR(VLOOKUP(D94,DB!A:F,6,0),"")</f>
        <v/>
      </c>
      <c r="J94" s="118" t="str">
        <f>IFERROR(VLOOKUP(D94,DB!A:G,7,0),"")</f>
        <v/>
      </c>
      <c r="K94" s="124"/>
      <c r="L94" s="120" t="str">
        <f>IFERROR(VLOOKUP(D94,DB!A:I,9,0),"")</f>
        <v/>
      </c>
    </row>
    <row r="95" spans="1:12" ht="15" customHeight="1">
      <c r="A95" s="125"/>
      <c r="B95" s="125" t="str">
        <f>IFERROR(VLOOKUP(D95,DB!A:K,11,0),"")</f>
        <v/>
      </c>
      <c r="C95" s="126"/>
      <c r="D95" s="127"/>
      <c r="E95" s="128"/>
      <c r="F95" s="129"/>
      <c r="G95" s="130">
        <f ca="1">IFERROR(NOW()-F95,"")</f>
        <v>45963.851620486108</v>
      </c>
      <c r="H95" s="129"/>
      <c r="I95" s="125" t="str">
        <f>IFERROR(VLOOKUP(D95,DB!A:F,6,0),"")</f>
        <v/>
      </c>
      <c r="J95" s="125" t="str">
        <f>IFERROR(VLOOKUP(D95,DB!A:G,7,0),"")</f>
        <v/>
      </c>
      <c r="K95" s="131"/>
      <c r="L95" s="127" t="str">
        <f>IFERROR(VLOOKUP(D95,DB!A:I,9,0),"")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39113</v>
      </c>
      <c r="B2" s="37" t="str">
        <f>IFERROR(VLOOKUP(D2,DB!A:K,11,0),"")</f>
        <v>R5</v>
      </c>
      <c r="C2" s="37">
        <v>3</v>
      </c>
      <c r="D2" s="117" t="s">
        <v>36011</v>
      </c>
      <c r="E2" s="37" t="s">
        <v>39021</v>
      </c>
      <c r="F2" s="38">
        <v>45891.832060185188</v>
      </c>
      <c r="G2" s="143">
        <f ca="1">IFERROR(NOW()-F2,"")</f>
        <v>72.019560300919693</v>
      </c>
      <c r="H2" s="38">
        <v>45891.790393518517</v>
      </c>
      <c r="I2" s="37" t="str">
        <f>IFERROR(VLOOKUP(D2,DB!A:F,6,0),"")</f>
        <v>Generator-SG</v>
      </c>
      <c r="J2" s="37" t="str">
        <f>IFERROR(VLOOKUP(D2,DB!A:G,7,0),"")</f>
        <v>Vandalized</v>
      </c>
      <c r="K2" s="37" t="s">
        <v>39114</v>
      </c>
      <c r="L2" s="37" t="str">
        <f>IFERROR(VLOOKUP(D2,DB!A:I,9,0),"")</f>
        <v>Latis</v>
      </c>
      <c r="M2" s="116"/>
    </row>
    <row r="3" spans="1:13" ht="30.75">
      <c r="A3" s="37" t="s">
        <v>39115</v>
      </c>
      <c r="B3" s="37" t="str">
        <f>IFERROR(VLOOKUP(D3,DB!A:K,11,0),"")</f>
        <v>R5</v>
      </c>
      <c r="C3" s="37">
        <v>1</v>
      </c>
      <c r="D3" s="37" t="s">
        <v>33268</v>
      </c>
      <c r="E3" s="37" t="s">
        <v>39100</v>
      </c>
      <c r="F3" s="38">
        <v>45926.188877314817</v>
      </c>
      <c r="G3" s="143">
        <f t="shared" ref="G3" ca="1" si="0">IFERROR(NOW()-F3,"")</f>
        <v>37.662743171291368</v>
      </c>
      <c r="H3" s="38">
        <v>45926.158159722225</v>
      </c>
      <c r="I3" s="37" t="str">
        <f>IFERROR(VLOOKUP(D3,DB!A:F,6,0),"")</f>
        <v>SCECO</v>
      </c>
      <c r="J3" s="37" t="str">
        <f>IFERROR(VLOOKUP(D3,DB!A:G,7,0),"")</f>
        <v>Good</v>
      </c>
      <c r="K3" s="37" t="s">
        <v>39116</v>
      </c>
      <c r="L3" s="37" t="str">
        <f>IFERROR(VLOOKUP(D3,DB!A:I,9,0),"")</f>
        <v>Latis</v>
      </c>
      <c r="M3" s="116"/>
    </row>
    <row r="4" spans="1:13" ht="48" customHeight="1">
      <c r="A4" s="151" t="s">
        <v>39117</v>
      </c>
      <c r="B4" s="151" t="str">
        <f>IFERROR(VLOOKUP(D4,DB!A:K,11,0),"")</f>
        <v>R5</v>
      </c>
      <c r="C4" s="151">
        <v>1</v>
      </c>
      <c r="D4" s="151" t="s">
        <v>34758</v>
      </c>
      <c r="E4" s="151" t="s">
        <v>39100</v>
      </c>
      <c r="F4" s="152">
        <v>45948.661111111112</v>
      </c>
      <c r="G4" s="153">
        <f ca="1">IFERROR(NOW()-F4,"")</f>
        <v>15.1905093749956</v>
      </c>
      <c r="H4" s="152">
        <v>45948.661111111112</v>
      </c>
      <c r="I4" s="151" t="str">
        <f>IFERROR(VLOOKUP(D4,DB!A:F,6,0),"")</f>
        <v>SCECO</v>
      </c>
      <c r="J4" s="151" t="str">
        <f>IFERROR(VLOOKUP(D4,DB!A:G,7,0),"")</f>
        <v>Dead</v>
      </c>
      <c r="K4" s="151" t="s">
        <v>39118</v>
      </c>
      <c r="L4" s="151" t="str">
        <f>IFERROR(VLOOKUP(D4,DB!A:I,9,0),"")</f>
        <v>Latis</v>
      </c>
    </row>
    <row r="5" spans="1:13" ht="15">
      <c r="A5" s="151"/>
      <c r="B5" s="151" t="str">
        <f>IFERROR(VLOOKUP(D5,DB!A:K,11,0),"")</f>
        <v/>
      </c>
      <c r="C5" s="151"/>
      <c r="D5" s="151"/>
      <c r="E5" s="151"/>
      <c r="F5" s="152"/>
      <c r="G5" s="153">
        <f ca="1">IFERROR(NOW()-F5,"")</f>
        <v>45963.851620486108</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45963.851620486108</v>
      </c>
      <c r="H6" s="152"/>
      <c r="I6" s="151" t="str">
        <f>IFERROR(VLOOKUP(D6,DB!A:F,6,0),"")</f>
        <v/>
      </c>
      <c r="J6" s="151" t="str">
        <f>IFERROR(VLOOKUP(D6,DB!A:G,7,0),"")</f>
        <v/>
      </c>
      <c r="K6" s="151"/>
      <c r="L6" s="151" t="str">
        <f>IFERROR(VLOOKUP(D6,DB!A:I,9,0),"")</f>
        <v/>
      </c>
    </row>
    <row r="7" spans="1:13" ht="15.75">
      <c r="A7" s="151"/>
      <c r="B7" s="151" t="str">
        <f>IFERROR(VLOOKUP(D7,DB!A:K,11,0),"")</f>
        <v/>
      </c>
      <c r="C7" s="151"/>
      <c r="D7" s="175"/>
      <c r="E7" s="151"/>
      <c r="F7" s="152"/>
      <c r="G7" s="153">
        <f ca="1">IFERROR(NOW()-F7,"")</f>
        <v>45963.851620486108</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45963.851620486108</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45963.851620486108</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45963.851620486108</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45963.851620486108</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45963.851620486108</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45963.851620486108</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45963.851620486108</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45963.851620486108</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45963.851620486108</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45963.851620486108</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45963.851620486108</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45963.851620486108</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45963.851620486108</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45963.851620486108</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45963.851620486108</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45963.851620486108</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45963.851620486108</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45963.851620486108</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45963.851620486108</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45963.851620486108</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45963.851620486108</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45963.851620486108</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45963.851620486108</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45963.851620486108</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45963.851620486108</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45963.851620486108</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45963.851620486108</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45963.851620486108</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45963.851620486108</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45963.851620486108</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45963.851620486108</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45963.851620486108</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45963.851620486108</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45963.851620486108</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45963.851620486108</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45963.851620486108</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45963.851620486108</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45963.851620486108</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45963.851620486108</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45963.851620486108</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45963.851620486108</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45963.851620486108</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45963.851620486108</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45963.851620486108</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45963.851620486108</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45963.851620486108</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45963.851620486108</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45963.851620486108</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45963.851620486108</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45963.851620486108</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45963.851620486108</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45963.851620486108</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45963.851620486108</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45963.851620486108</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45963.851620486108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45963.851620486108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45963.851620486108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45963.851620486108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45963.851620486108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45963.851620486108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45963.851620486108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45963.851620486108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45963.851620486108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45963.851620486108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45963.851620486108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45963.851620486108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45963.851620486108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45963.851620486108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45963.851620486108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45963.851620486108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45963.851620486108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45963.851620486108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45963.851620486108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45963.851620486108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45963.851620486108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45963.851620486108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45963.851620486108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45963.851620486108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45963.851620486108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45963.851620486108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45963.851620486108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45963.851620486108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45963.851620486108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45963.851620486108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45963.851620486108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45963.851620486108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45963.851620486108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45963.851620486108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45963.851620486108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45963.851620486108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45963.851620486108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45963.851620486108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45963.851620486108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45963.851620486108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45963.851620486108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45963.851620486108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45963.851620486108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45963.851620486108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45963.851620486108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45963.851620486108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45963.851620486108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45963.851620486108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45963.851620486108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45963.851620486108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45963.851620486108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45963.851620486108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45963.851620486108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45963.851620486108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45963.851620486108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45963.851620486108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45963.851620486108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45963.851620486108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45963.851620486108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45963.851620486108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45963.851620486108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45963.851620486108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45963.851620486108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45963.851620486108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45963.851620486108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45963.851620486108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45963.851620486108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45963.851620486108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45963.851620486108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45963.851620486108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45963.851620486108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45963.851620486108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45963.851620486108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45963.851620486108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45963.851620486108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45963.851620486108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45963.851620486108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45963.851620486108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45963.851620486108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45963.851620486108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45963.851620486108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45963.851620486108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45963.851620486108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45963.851620486108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45963.851620486108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45963.851620486108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45963.851620486108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45963.851620486108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45963.851620486108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45963.851620486108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45963.851620486108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45963.851620486108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45963.851620486108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45963.851620486108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45963.851620486108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45963.851620486108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45963.851620486108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45963.851620486108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45963.851620486108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45963.851620486108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45963.851620486108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45963.851620486108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45963.851620486108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45963.851620486108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45963.851620486108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45963.851620486108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45963.851620486108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45963.851620486108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45963.851620486108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45963.851620486108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45963.851620486108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45963.851620486108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45963.851620486108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45963.851620486108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45963.851620486108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45963.851620486108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45963.851620486108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45963.851620486108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45963.851620486108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45963.851620486108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45963.851620486108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45963.851620486108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45963.851620486108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45963.851620486108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45963.851620486108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45963.851620486108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45963.851620486108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45963.851620486108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45963.851620486108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45963.851620486108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45963.851620486108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45963.851620486108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45963.851620486108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45963.851620486108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45963.851620486108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45963.851620486108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45963.851620486108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45963.851620486108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45963.851620486108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45963.851620486108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45963.851620486108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45963.851620486108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45963.851620486108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45963.851620486108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45963.851620486108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45963.851620486108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45963.851620486108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45963.851620486108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45963.851620486108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45963.851620486108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45963.851620486108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45963.851620486108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45963.851620486108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45963.851620486108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45963.851620486108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45963.851620486108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45963.851620486108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45963.851620486108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45963.851620486108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45963.851620486108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45963.851620486108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45963.851620486108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45963.851620486108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45963.851620486108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45963.851620486108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45963.851620486108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45963.851620486108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45963.851620486108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45963.851620486108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45963.851620486108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45963.851620486108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45963.851620486108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45963.851620486108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45963.851620486108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45963.851620486108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45963.851620486108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45963.851620486108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45963.851620486108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45963.851620486108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45963.851620486108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45963.851620486108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45963.851620486108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45963.851620486108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45963.851620486108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45963.851620486108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45963.851620486108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45963.851620486108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45963.851620486108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45963.851620486108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45963.851620486108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45963.851620486108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45963.851620486108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45963.851620486108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45963.851620486108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45963.851620486108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45963.851620486108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45963.851620486108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45963.851620486108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45963.851620486108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45963.851620486108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45963.851620486108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45963.851620486108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45963.851620486108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45963.851620486108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45963.851620486108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45963.851620486108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45963.851620486108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45963.851620486108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45963.851620486108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45963.851620486108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45963.851620486108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45963.851620486108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45963.851620486108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45963.851620486108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45963.851620486108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45963.851620486108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45963.851620486108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45963.851620486108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45963.851620486108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45963.851620486108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45963.851620486108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45963.851620486108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45963.851620486108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45963.851620486108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45963.851620486108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45963.851620486108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45963.851620486108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45963.851620486108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45963.851620486108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45963.851620486108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45963.851620486108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45963.851620486108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45963.851620486108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45963.851620486108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45963.851620486108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45963.851620486108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45963.851620486108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45963.851620486108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45963.851620486108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45963.851620486108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45963.851620486108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45963.851620486108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45963.851620486108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45963.851620486108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45963.851620486108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45963.851620486108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45963.851620486108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45963.851620486108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45963.851620486108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45963.851620486108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45963.851620486108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45963.851620486108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45963.851620486108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45963.851620486108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45963.851620486108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45963.851620486108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45963.851620486108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45963.851620486108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45963.851620486108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45963.851620486108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45963.851620486108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45963.851620486108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45963.851620486108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45963.851620486108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45963.851620486108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45963.851620486108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45963.851620486108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45963.851620486108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45963.851620486108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45963.851620486108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45963.851620486108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45963.851620486108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45963.851620486108</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45963.851620486108</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45963.851620486108</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45963.851620486108</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45963.851620486108</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45963.851620486108</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45963.851620486108</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45963.851620486108</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45963.851620486108</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45963.851620486108</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45963.851620486108</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45963.851620486108</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45963.851620486108</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45963.851620486108</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45963.851620486108</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45963.851620486108</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45963.851620486108</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45963.851620486108</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45963.851620486108</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45963.851620486108</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45963.851620486108</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45963.851620486108</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45963.851620486108</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45963.851620486108</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45963.851620486108</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45963.851620486108</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45963.851620486108</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45963.851620486108</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45963.851620486108</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45963.851620486108</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45963.851620486108</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45963.851620486108</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45963.851620486108</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45963.851620486108</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45963.851620486108</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45963.851620486108</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45963.851620486108</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45963.851620486108</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45963.851620486108</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45963.851620486108</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45963.851620486108</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3"/>
  <sheetViews>
    <sheetView tabSelected="1" workbookViewId="0">
      <selection activeCell="A3" sqref="A3:X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39119</v>
      </c>
      <c r="B2" s="102" t="str">
        <f>IFERROR(VLOOKUP(D2,DB!A:K,11,0),"")</f>
        <v>R6</v>
      </c>
      <c r="C2" s="104">
        <v>1</v>
      </c>
      <c r="D2" s="102" t="s">
        <v>34850</v>
      </c>
      <c r="E2" s="102" t="s">
        <v>39120</v>
      </c>
      <c r="F2" s="106">
        <v>45963.62945601852</v>
      </c>
      <c r="G2" s="76">
        <f ca="1">IFERROR(NOW()-F2,"-")</f>
        <v>0.22216435184964212</v>
      </c>
      <c r="H2" s="106">
        <v>45963.634062500001</v>
      </c>
      <c r="I2" s="102" t="str">
        <f>IFERROR(VLOOKUP(D2,DB!A:F,6,0),"")</f>
        <v>SCECO</v>
      </c>
      <c r="J2" s="169" t="str">
        <f>IFERROR(VLOOKUP(D2,DB!A:G,7,0),"")</f>
        <v>In progress</v>
      </c>
      <c r="K2" s="107" t="s">
        <v>39121</v>
      </c>
      <c r="L2" s="108" t="str">
        <f>IFERROR(VLOOKUP(D2,DB!A:I,9,0),"")</f>
        <v>Latis</v>
      </c>
    </row>
    <row r="3" spans="1:16383" ht="31.5" customHeight="1">
      <c r="A3" s="168"/>
      <c r="B3" s="169" t="str">
        <f>IFERROR(VLOOKUP(D3,DB!A:K,11,0),"")</f>
        <v/>
      </c>
      <c r="C3" s="170"/>
      <c r="D3" s="169"/>
      <c r="E3" s="102"/>
      <c r="F3" s="171"/>
      <c r="G3" s="115">
        <f t="shared" ref="G3:G23" ca="1" si="0">IFERROR(NOW()-F3,"-")</f>
        <v>45963.851620486108</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45963.851620486108</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45963.851620486108</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45963.851620486108</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45963.851620486108</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45963.851620486108</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45963.851620486108</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45963.851620486108</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45963.851620486108</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45963.851620486108</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45963.851620486108</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45963.851620486108</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45963.851620486108</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45963.851620486108</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45963.851620486108</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45963.851620486108</v>
      </c>
      <c r="H18" s="171"/>
      <c r="I18" s="169" t="str">
        <f>IFERROR(VLOOKUP(D18,DB!A:F,6,0),"")</f>
        <v/>
      </c>
      <c r="J18" s="169" t="str">
        <f>IFERROR(VLOOKUP(D18,DB!A:G,7,0),"")</f>
        <v/>
      </c>
      <c r="K18" s="172"/>
      <c r="L18" s="173" t="str">
        <f>IFERROR(VLOOKUP(D18,DB!A:I,9,0),"")</f>
        <v/>
      </c>
    </row>
    <row r="19" spans="1:12" ht="31.5" customHeight="1">
      <c r="A19" s="168"/>
      <c r="B19" s="169" t="str">
        <f>IFERROR(VLOOKUP(D19,DB!A:K,11,0),"")</f>
        <v/>
      </c>
      <c r="C19" s="170"/>
      <c r="D19" s="169"/>
      <c r="E19" s="102"/>
      <c r="F19" s="171"/>
      <c r="G19" s="115">
        <f t="shared" ca="1" si="0"/>
        <v>45963.851620486108</v>
      </c>
      <c r="H19" s="171"/>
      <c r="I19" s="169" t="str">
        <f>IFERROR(VLOOKUP(D19,DB!A:F,6,0),"")</f>
        <v/>
      </c>
      <c r="J19" s="169" t="str">
        <f>IFERROR(VLOOKUP(D19,DB!A:G,7,0),"")</f>
        <v/>
      </c>
      <c r="K19" s="172"/>
      <c r="L19" s="173" t="str">
        <f>IFERROR(VLOOKUP(D19,DB!A:I,9,0),"")</f>
        <v/>
      </c>
    </row>
    <row r="20" spans="1:12" ht="31.5" customHeight="1">
      <c r="A20" s="168"/>
      <c r="B20" s="169" t="str">
        <f>IFERROR(VLOOKUP(D20,DB!A:K,11,0),"")</f>
        <v/>
      </c>
      <c r="C20" s="170"/>
      <c r="D20" s="169"/>
      <c r="E20" s="102"/>
      <c r="F20" s="171"/>
      <c r="G20" s="115">
        <f t="shared" ca="1" si="0"/>
        <v>45963.851620486108</v>
      </c>
      <c r="H20" s="171"/>
      <c r="I20" s="169" t="str">
        <f>IFERROR(VLOOKUP(D20,DB!A:F,6,0),"")</f>
        <v/>
      </c>
      <c r="J20" s="169" t="str">
        <f>IFERROR(VLOOKUP(D20,DB!A:G,7,0),"")</f>
        <v/>
      </c>
      <c r="K20" s="172"/>
      <c r="L20" s="173" t="str">
        <f>IFERROR(VLOOKUP(D20,DB!A:I,9,0),"")</f>
        <v/>
      </c>
    </row>
    <row r="21" spans="1:12" ht="31.5" customHeight="1">
      <c r="A21" s="168"/>
      <c r="B21" s="169" t="str">
        <f>IFERROR(VLOOKUP(D21,DB!A:K,11,0),"")</f>
        <v/>
      </c>
      <c r="C21" s="170"/>
      <c r="D21" s="169"/>
      <c r="E21" s="102"/>
      <c r="F21" s="171"/>
      <c r="G21" s="115">
        <f t="shared" ca="1" si="0"/>
        <v>45963.851620486108</v>
      </c>
      <c r="H21" s="171"/>
      <c r="I21" s="169" t="str">
        <f>IFERROR(VLOOKUP(D21,DB!A:F,6,0),"")</f>
        <v/>
      </c>
      <c r="J21" s="169" t="str">
        <f>IFERROR(VLOOKUP(D21,DB!A:G,7,0),"")</f>
        <v/>
      </c>
      <c r="K21" s="172"/>
      <c r="L21" s="173" t="str">
        <f>IFERROR(VLOOKUP(D21,DB!A:I,9,0),"")</f>
        <v/>
      </c>
    </row>
    <row r="22" spans="1:12" ht="31.5" customHeight="1">
      <c r="A22" s="168"/>
      <c r="B22" s="169" t="str">
        <f>IFERROR(VLOOKUP(D22,DB!A:K,11,0),"")</f>
        <v/>
      </c>
      <c r="C22" s="170"/>
      <c r="D22" s="169"/>
      <c r="E22" s="102"/>
      <c r="F22" s="171"/>
      <c r="G22" s="115">
        <f t="shared" ca="1" si="0"/>
        <v>45963.851620486108</v>
      </c>
      <c r="H22" s="171"/>
      <c r="I22" s="169" t="str">
        <f>IFERROR(VLOOKUP(D22,DB!A:F,6,0),"")</f>
        <v/>
      </c>
      <c r="J22" s="169" t="str">
        <f>IFERROR(VLOOKUP(D22,DB!A:G,7,0),"")</f>
        <v/>
      </c>
      <c r="K22" s="172"/>
      <c r="L22" s="173" t="str">
        <f>IFERROR(VLOOKUP(D22,DB!A:I,9,0),"")</f>
        <v/>
      </c>
    </row>
    <row r="23" spans="1:12" ht="31.5" customHeight="1">
      <c r="A23" s="168"/>
      <c r="B23" s="169" t="str">
        <f>IFERROR(VLOOKUP(D23,DB!A:K,11,0),"")</f>
        <v/>
      </c>
      <c r="C23" s="170"/>
      <c r="D23" s="169"/>
      <c r="E23" s="102"/>
      <c r="F23" s="171"/>
      <c r="G23" s="115">
        <f t="shared" ca="1" si="0"/>
        <v>45963.851620486108</v>
      </c>
      <c r="H23" s="171"/>
      <c r="I23" s="169" t="str">
        <f>IFERROR(VLOOKUP(D23,DB!A:F,6,0),"")</f>
        <v/>
      </c>
      <c r="J23" s="169" t="str">
        <f>IFERROR(VLOOKUP(D23,DB!A:G,7,0),"")</f>
        <v/>
      </c>
      <c r="K23" s="172"/>
      <c r="L23" s="173" t="str">
        <f>IFERROR(VLOOKUP(D23,DB!A:I,9,0),"")</f>
        <v/>
      </c>
    </row>
    <row r="24" spans="1:12" ht="31.5" customHeight="1">
      <c r="A24" s="103"/>
      <c r="B24" s="102" t="str">
        <f>IFERROR(VLOOKUP(D24,DB!A:K,11,0),"")</f>
        <v/>
      </c>
      <c r="C24" s="104"/>
      <c r="D24" s="102"/>
      <c r="E24" s="105"/>
      <c r="F24" s="106"/>
      <c r="G24" s="76">
        <f ca="1">IFERROR(NOW()-F24,"-")</f>
        <v>45963.851620486108</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45963.851620486108</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45963.851620486108</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45963.851620486108</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45963.851620486108</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45963.851620486108</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45963.851620486108</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45963.851620486108</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45963.851620486108</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45963.851620486108</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45963.851620486108</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45963.851620486108</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45963.851620486108</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45963.851620486108</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45963.851620486108</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45963.851620486108</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45963.851620486108</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45963.851620486108</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45963.851620486108</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45963.851620486108</v>
      </c>
      <c r="H43" s="106"/>
      <c r="I43" s="102" t="str">
        <f>IFERROR(VLOOKUP(D43,DB!A:F,6,0),"")</f>
        <v/>
      </c>
      <c r="J43" s="101" t="str">
        <f>IFERROR(VLOOKUP(D43,DB!A:G,7,0),"")</f>
        <v/>
      </c>
      <c r="K43" s="107"/>
      <c r="L43" s="108" t="str">
        <f>IFERROR(VLOOKUP(D43,DB!A:I,9,0),"")</f>
        <v/>
      </c>
    </row>
  </sheetData>
  <dataValidations count="2">
    <dataValidation allowBlank="1" showInputMessage="1" showErrorMessage="1" sqref="E1" xr:uid="{380493DB-286A-4683-AF55-C78F04945A49}"/>
    <dataValidation type="list" allowBlank="1" showInputMessage="1" showErrorMessage="1" sqref="E3:E4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2025-11-02T17:28:21Z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